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0" yWindow="0" windowWidth="19200" windowHeight="8235" activeTab="0"/>
  </bookViews>
  <sheets>
    <sheet name="Monthly Ops Report" sheetId="6" r:id="rId1"/>
    <sheet name="Definitions" sheetId="1" r:id="rId2"/>
    <sheet name="Scorecard Data Copy" sheetId="2" state="hidden" r:id="rId3"/>
    <sheet name="Ops Rep Data Entry" sheetId="3" r:id="rId4"/>
  </sheets>
  <definedNames>
    <definedName name="Cert">'Ops Rep Data Entry'!$AA$978:$AA$980</definedName>
    <definedName name="Months">'Ops Rep Data Entry'!$C$220:$C$231</definedName>
    <definedName name="_xlnm.Print_Area" localSheetId="3">'Ops Rep Data Entry'!$A$1:$AL$206</definedName>
    <definedName name="_xlnm.Print_Titles" localSheetId="2">'Scorecard Data Copy'!$1:$6</definedName>
  </definedNames>
  <calcPr calcId="152511"/>
</workbook>
</file>

<file path=xl/sharedStrings.xml><?xml version="1.0" encoding="utf-8"?>
<sst xmlns="http://schemas.openxmlformats.org/spreadsheetml/2006/main" count="478" uniqueCount="320">
  <si>
    <t>Scorecard Definitions and Goals</t>
  </si>
  <si>
    <t>#1  Customer Satisfaction - Resident Survey</t>
  </si>
  <si>
    <t>#2  Customer Satisfaction - Family Survey</t>
  </si>
  <si>
    <t>#1  Conversion Ratio</t>
  </si>
  <si>
    <t>#1  Falls</t>
  </si>
  <si>
    <t>#2  Facility Acquired Pressure Ulcers</t>
  </si>
  <si>
    <t>#1  Substandard Surveys</t>
  </si>
  <si>
    <t>Goal:  as defined by budget</t>
  </si>
  <si>
    <t>Goal:  38</t>
  </si>
  <si>
    <t>#1 Customer Satisfaction - Managed Facilities - Residents</t>
  </si>
  <si>
    <t>Actual %</t>
  </si>
  <si>
    <t>#2 Customer Satisfaction - Managed Facilities - Families</t>
  </si>
  <si>
    <t>Monthly Actual %</t>
  </si>
  <si>
    <t>YTD Actual %</t>
  </si>
  <si>
    <t>Goal/Benchmark</t>
  </si>
  <si>
    <t>#1 Conversion Ratio</t>
  </si>
  <si>
    <t>Actual</t>
  </si>
  <si>
    <t>#1 Falls</t>
  </si>
  <si>
    <t>#2 Facility Acquired Pressure Ulcers</t>
  </si>
  <si>
    <t>YTD Actual</t>
  </si>
  <si>
    <t>Actual Y or N</t>
  </si>
  <si>
    <t>Budget</t>
  </si>
  <si>
    <t>Monthly %</t>
  </si>
  <si>
    <t>Current Month</t>
  </si>
  <si>
    <t>Facility Name</t>
  </si>
  <si>
    <t>For Month of</t>
  </si>
  <si>
    <t>Administrator</t>
  </si>
  <si>
    <t>Action Plan</t>
  </si>
  <si>
    <t>Resident Survey</t>
  </si>
  <si>
    <t>Family Survey</t>
  </si>
  <si>
    <t>Employee Survey</t>
  </si>
  <si>
    <t>This Month</t>
  </si>
  <si>
    <t>Last Month</t>
  </si>
  <si>
    <t xml:space="preserve">Open Timeline?  </t>
  </si>
  <si>
    <t>DPNA?</t>
  </si>
  <si>
    <t>Self Report in Last 30 Days?</t>
  </si>
  <si>
    <t>Complaint Investigated in Last 30 Days?</t>
  </si>
  <si>
    <t>Expected Date of Next Standard Survey:</t>
  </si>
  <si>
    <t>Variance</t>
  </si>
  <si>
    <t>MTD Revenue</t>
  </si>
  <si>
    <t>MTD Expense</t>
  </si>
  <si>
    <t>MTD Net</t>
  </si>
  <si>
    <t>YTD Revenue</t>
  </si>
  <si>
    <t>YTD Expense</t>
  </si>
  <si>
    <t>YTD Net</t>
  </si>
  <si>
    <t>Occupancy Average</t>
  </si>
  <si>
    <t>Total Occupancy Average</t>
  </si>
  <si>
    <t>Prior Month</t>
  </si>
  <si>
    <t>Medicare and Managed Care</t>
  </si>
  <si>
    <t>Projection</t>
  </si>
  <si>
    <t xml:space="preserve">Projected Revenue </t>
  </si>
  <si>
    <t>Rationale:</t>
  </si>
  <si>
    <t>Projected Expenses</t>
  </si>
  <si>
    <t>Projected Net</t>
  </si>
  <si>
    <t>Cash Flow</t>
  </si>
  <si>
    <t>Vendor</t>
  </si>
  <si>
    <t>Total of Invoices Over 90 Days</t>
  </si>
  <si>
    <t>TOTAL</t>
  </si>
  <si>
    <t>Capital Expenditures</t>
  </si>
  <si>
    <t>Item</t>
  </si>
  <si>
    <t>Cost</t>
  </si>
  <si>
    <t>Planned Purchase Date</t>
  </si>
  <si>
    <t>Justification</t>
  </si>
  <si>
    <t>Facility</t>
  </si>
  <si>
    <t>Month</t>
  </si>
  <si>
    <t>A - Caring Experience</t>
  </si>
  <si>
    <t>B - Growth &amp; Development</t>
  </si>
  <si>
    <t>C - Employee Relations</t>
  </si>
  <si>
    <t>D - Quality of Care - Clinical</t>
  </si>
  <si>
    <t>E - Regulatory Compliance</t>
  </si>
  <si>
    <t>F - Financial</t>
  </si>
  <si>
    <t xml:space="preserve">Customer Satisfaction </t>
  </si>
  <si>
    <t>Current %</t>
  </si>
  <si>
    <t>Prior Yr %</t>
  </si>
  <si>
    <t>Prior Year %</t>
  </si>
  <si>
    <t>YTD Budget</t>
  </si>
  <si>
    <t>Monthly Census Average</t>
  </si>
  <si>
    <t>Budgeted Average Census</t>
  </si>
  <si>
    <t>Current Month Actual</t>
  </si>
  <si>
    <t>Current Month Budget</t>
  </si>
  <si>
    <t>Projected Revenue</t>
  </si>
  <si>
    <t>Rationale</t>
  </si>
  <si>
    <t>Cash flow</t>
  </si>
  <si>
    <t>Over 90 days</t>
  </si>
  <si>
    <t>Enter any vendors with invoices over 90 days</t>
  </si>
  <si>
    <t>Upcoming Capital Expenditures</t>
  </si>
  <si>
    <t>Customer Satisfaction - Managed Facilities - Residents</t>
  </si>
  <si>
    <t>Customer Satisfaction - Managed Facilities - Families</t>
  </si>
  <si>
    <t>Conversion Ratio</t>
  </si>
  <si>
    <t>Falls</t>
  </si>
  <si>
    <t>Census - Care Center</t>
  </si>
  <si>
    <t>Census - Assisted Living #1</t>
  </si>
  <si>
    <t>Census - Assisted Living #2</t>
  </si>
  <si>
    <t>Census - Independent Living</t>
  </si>
  <si>
    <t xml:space="preserve">Census - Medicare + Managed Care </t>
  </si>
  <si>
    <t>Gross Revenue</t>
  </si>
  <si>
    <t>Net Income</t>
  </si>
  <si>
    <t xml:space="preserve">Total A/R </t>
  </si>
  <si>
    <t>DSO</t>
  </si>
  <si>
    <t xml:space="preserve">Open Timeline?   </t>
  </si>
  <si>
    <t xml:space="preserve">DPNA? </t>
  </si>
  <si>
    <t xml:space="preserve">Self Report in Last 30 Days? </t>
  </si>
  <si>
    <t>Average Daily Census (Patient Days)</t>
  </si>
  <si>
    <t>Total Average Daily Census</t>
  </si>
  <si>
    <t>Last Month Census Average</t>
  </si>
  <si>
    <t>Prior Month Census Average</t>
  </si>
  <si>
    <t>Monthly Overview:</t>
  </si>
  <si>
    <t>Regulatory:</t>
  </si>
  <si>
    <t>Financial Performance:</t>
  </si>
  <si>
    <t>Total Expenses</t>
  </si>
  <si>
    <t>Goal/Benchmark %</t>
  </si>
  <si>
    <t>Regulatory Compliance Overview: (enter narrative here)</t>
  </si>
  <si>
    <t>Financial Performance Overview: (enter narrative here)</t>
  </si>
  <si>
    <t xml:space="preserve"> </t>
  </si>
  <si>
    <t>Current Monthly Actual</t>
  </si>
  <si>
    <t>Definition:  The Annual Resident Satisfaction Rate for Managed Properties.  It is the combination of the excellent and good scores on the MyInnerview  Surveys.  
This value is noted/imputed on the monthly ops report  by the Administrator,but changes only on an annual basis and/or whenever the MyInnerview  customer satisfaction surveys are conducted.</t>
  </si>
  <si>
    <t>Definition:  The Annual  Family Satisfaction Rate for Managed Properties.  
It is the combination of the excellent and good scores on the MyInnerview  Surveys.  This value is noted/imputed on the monthly ops report by the Administrator, but changes only on an annual basis and/or whenever the MyInnerview  customer satisfaction surveys are conducted.</t>
  </si>
  <si>
    <t>Definition:  Ratio of Admissions to all referrals. This value is noted/imputed on the monthly ops report by the Administrator, and usually will change from month to month.</t>
  </si>
  <si>
    <t>Definition:   The Annual Employee Satisfaction Rate for Managed Properties.  
It is the combination of the excellent and good scores on the MyInnerview  Surveys.  This value is noted/imputed on the monthly ops report, by the Administrator, but changes only on an annual basis and/or whenever the MyInnerview customer satisfaction surveys are conducted.</t>
  </si>
  <si>
    <t>Definition:  Total number of federal deficiencies received on the facilities annual survey. 
This will be a whole number. This value is noted/imputed on the monthly ops report by the Administrator, and usually will not change from month to month.</t>
  </si>
  <si>
    <t>Definition: Total patient days divided by total number of days in the month for Assisted 
Living facilities. This value is noted/imputed on the monthly ops report by the Administrator, and usually will change from month to month.  Numbers only.</t>
  </si>
  <si>
    <t>Definition: Total patient days divided by total number of days in the month for Assisted 
Living-2 facilities (Frazee VAL). This value is noted/imputed on the monthly ops report by the Administrator, and usually will change from month to month. Numbers only.</t>
  </si>
  <si>
    <t>Definition: Total patient days divided by total number of days in the month for Independent 
Living facilities. This value is noted/imputed on the monthly ops report by the Administrator, and usually will change from month to month. Numbers only.</t>
  </si>
  <si>
    <t>Definition:  Total Medicare days in month/#days in month + total Managed Care days in month/# of days in the month. This value is noted/imputed on the monthly ops report by the Administrator, and usually will change from month to month. Numbers only.</t>
  </si>
  <si>
    <t>Definition: Total A/R divided by ( Total revenue for 3 months divided by Total # of days). 
This value is noted/imputed on the monthly ops report by the Administrator, and usually will change from month to month. Numbers only.</t>
  </si>
  <si>
    <t>Anuual Survey</t>
  </si>
  <si>
    <t>YTD Monthly Average %</t>
  </si>
  <si>
    <t>YTD Average Monthly %</t>
  </si>
  <si>
    <t>YTD Actual Average %</t>
  </si>
  <si>
    <t>Y</t>
  </si>
  <si>
    <t>N</t>
  </si>
  <si>
    <t>Monthly Actual # of Residents with 1 or More Falls</t>
  </si>
  <si>
    <t>Monthly Actual # of Residents with 1 or more Pressure Ulcers</t>
  </si>
  <si>
    <t>#1</t>
  </si>
  <si>
    <t>Definition:  The number of total discharges with home health ordered compared to the total number of discharges minus deaths.  This number should be entered as an actual number. This value is noted/imputed on the monthly ops report by the Administrator, and usually will change from month to month.</t>
  </si>
  <si>
    <t>Definition:  The number of total discharges without home health ordered compared to the total number of discharges minus deaths. This number should be entered as an actual number. This value is noted/imputed on the monthly ops report by the Administrator, and usually will change from month to month.</t>
  </si>
  <si>
    <t xml:space="preserve">Definition: Total number of residents readmitted to the hospital within 30 days of discharge from the hospital to the skilled nursing facility compared to the total number of residents admitted from the hospital to the SNF.  This number should be entered as an actual number.  This value is noted/imputed on the monthly ops report by the Administrator, and usually will change from month to month. </t>
  </si>
  <si>
    <t>Monthly Discharges With Home Health Ordered</t>
  </si>
  <si>
    <t>Monthly Discharges Without Home Health Ordered</t>
  </si>
  <si>
    <t>Monthly Total d/c'd from Hospital to SNF in the Month</t>
  </si>
  <si>
    <t># of residents readmitted to the hospital within 30 days of hospital discharge</t>
  </si>
  <si>
    <t>Monthly Total readmitted to hospital in the month after being in SNF</t>
  </si>
  <si>
    <t>Substandard Survey? (Y/N)</t>
  </si>
  <si>
    <t>Total Discharges with Home Health (minus deaths)</t>
  </si>
  <si>
    <t>Total Discharges without Home Health (minus deaths)</t>
  </si>
  <si>
    <t>Monthly Total Discharges</t>
  </si>
  <si>
    <t/>
  </si>
  <si>
    <t>Clear all deficiencies during first post cert visit</t>
  </si>
  <si>
    <t>Monthly Budget</t>
  </si>
  <si>
    <t>Monthly Census</t>
  </si>
  <si>
    <t>Budget %</t>
  </si>
  <si>
    <t>Over/Under Budgeted Census</t>
  </si>
  <si>
    <t>YTD Annualized</t>
  </si>
  <si>
    <t>Goal</t>
  </si>
  <si>
    <t>Monthly Actual</t>
  </si>
  <si>
    <t># of Stars</t>
  </si>
  <si>
    <t>#3 Clear all deficiencies during first post cert visit</t>
  </si>
  <si>
    <t xml:space="preserve">#4 Total # of deficiencies on annual standard survey </t>
  </si>
  <si>
    <t>#1 Net Income</t>
  </si>
  <si>
    <t>Budgeted Census</t>
  </si>
  <si>
    <t>Total Bed Capacity</t>
  </si>
  <si>
    <t>Monthly</t>
  </si>
  <si>
    <t>Monthly Total Terminations</t>
  </si>
  <si>
    <t>Total Employees at Beginning of Month</t>
  </si>
  <si>
    <t>Total Employees at End of Month</t>
  </si>
  <si>
    <t>Monthly Termination Rate (will calculate automatically)</t>
  </si>
  <si>
    <t>CMS Star Rating (Visit www.medicare.gov/NHCompare)</t>
  </si>
  <si>
    <t># of Deficiencies on Last Survey</t>
  </si>
  <si>
    <t>#1 DART (Get from Karyn Price)</t>
  </si>
  <si>
    <t>3+</t>
  </si>
  <si>
    <t>Goal:  Facility-specific goal</t>
  </si>
  <si>
    <t>DART (Days away, restricted or transferred)</t>
  </si>
  <si>
    <t xml:space="preserve">Definition: Calculated by Karyn Price. </t>
  </si>
  <si>
    <t>#2</t>
  </si>
  <si>
    <t>Monthly Safety Reports</t>
  </si>
  <si>
    <t>Goal: The YTD annualized target will be the less of: A. 10% lower than 2011 DART rate or B. at or lower than industry standard of 4.9. This will be calculated for each administrator.</t>
  </si>
  <si>
    <t>Definition:The total number of safety actions in a month (recognizing, coaching, correcting safety behavior, or safety climate survey questions).</t>
  </si>
  <si>
    <t>#3</t>
  </si>
  <si>
    <t>Employee Turnover</t>
  </si>
  <si>
    <t>Definition:  The total number of terminations of employees for the month divided by total number of employees at the beginning of the month plus total number of employees at the end of the month divided by 2. 
(Total # of Employee terminations/(Total # of employees at beg. of month/Total # of employees at end of month)/2)</t>
  </si>
  <si>
    <t>Definition:  Total number of residents who have had one or more falls during the 
month compared to the average census for the month. This value is noted/imputed on the monthly ops report by the Administrator, and usually will change from month to month.</t>
  </si>
  <si>
    <t>Goal: No</t>
  </si>
  <si>
    <t>Goal: Yes</t>
  </si>
  <si>
    <t>Goal:  3+ Stars</t>
  </si>
  <si>
    <t>This can be otained from the following website: Visit www.medicare.gov/NHCompare.</t>
  </si>
  <si>
    <t>CMS "Overall" Star Rating</t>
  </si>
  <si>
    <t>Total Number of Stars for "Overall" Rating</t>
  </si>
  <si>
    <t>#4  Total # of deficiencies on annual standard survey compared to state average</t>
  </si>
  <si>
    <t>#1 and 2  Net Income MTD and YTD</t>
  </si>
  <si>
    <t>Definition: Average census divided total bed capacity. This data is further broken down by payor mix. All percentages are calculated in Excel.</t>
  </si>
  <si>
    <t>Employee Satisfaction Survey</t>
  </si>
  <si>
    <t>Total Bed Units</t>
  </si>
  <si>
    <t>Date of Last Standard Survey (MM/DD/YY)</t>
  </si>
  <si>
    <t>#3 Total Discharges with Home Health</t>
  </si>
  <si>
    <t>#4 Total Discharges without Home Health</t>
  </si>
  <si>
    <t>#5 Number of residents readmitted to hospital within 30 days of admission</t>
  </si>
  <si>
    <t>#4  Employee Satisfaction Survey</t>
  </si>
  <si>
    <t>Expected Data of Next Survey (when window opens)</t>
  </si>
  <si>
    <t>#5 Complaint Surveys</t>
  </si>
  <si>
    <t># of Complaint Surveys</t>
  </si>
  <si>
    <t># of Deficiencies from Complaint Surveys in Last 12 Months</t>
  </si>
  <si>
    <t># of Complaint Surveys in the Past 12 Months</t>
  </si>
  <si>
    <t># of Deficiencies from Complaint Surveys in the Last 12 Months</t>
  </si>
  <si>
    <t>Caring Experience</t>
  </si>
  <si>
    <t>Growth &amp; Development</t>
  </si>
  <si>
    <t>Regulatory Compliance</t>
  </si>
  <si>
    <t>Financial Performance</t>
  </si>
  <si>
    <t>Substandard?</t>
  </si>
  <si>
    <t>Definition:  Total number of residents with facility acquired pressure ulcers at 
the end of the month that are Stage II or higher compared to the average census for the month. This value is noted/imputed on the monthly ops report by the Administrator, and usually will change from month to month.</t>
  </si>
  <si>
    <t>Definition:  Total AR can be found on the Balance Sheet, which is sent out as part of the financial statement package on or around the 15th of each month for the prior month end.</t>
  </si>
  <si>
    <t>#2  Gross Revenue-MTD and YTD</t>
  </si>
  <si>
    <t>#3 Total Expenses-MTD and YTD</t>
  </si>
  <si>
    <t>#4  Census Average Overall, Medicaid, Medicare and "Other"</t>
  </si>
  <si>
    <t>#5  Census Average - Assisted Living #1</t>
  </si>
  <si>
    <t>#6  Census Average - Assisted Living #2</t>
  </si>
  <si>
    <t>#7  Census Average - Independent Living</t>
  </si>
  <si>
    <t>#8  Medicare Census + Managed Care Census Average</t>
  </si>
  <si>
    <t xml:space="preserve">#10  Total A/R </t>
  </si>
  <si>
    <t>#11  DSO</t>
  </si>
  <si>
    <t>#5  Complaint Surveys</t>
  </si>
  <si>
    <t>Definition: Total number of complaint surveys in the past 12 months and total number of deficiencies in the past 12 months from those complaint surveys.</t>
  </si>
  <si>
    <t>Facility Acquired Pressure Ulcers (Stage II or higher)</t>
  </si>
  <si>
    <r>
      <t xml:space="preserve">Expected Date of Next Standard Survey (when windown opens) </t>
    </r>
    <r>
      <rPr>
        <sz val="10"/>
        <rFont val="Arial"/>
        <family val="2"/>
      </rPr>
      <t>(MM/DD/YY)</t>
    </r>
    <r>
      <rPr>
        <b/>
        <sz val="10"/>
        <rFont val="Arial"/>
        <family val="2"/>
      </rPr>
      <t>:</t>
    </r>
  </si>
  <si>
    <t>#5  Number of residents readmitted to the hospital within 30 days of admission</t>
  </si>
  <si>
    <t>Goal: Varies per facility.</t>
  </si>
  <si>
    <t>Pending</t>
  </si>
  <si>
    <t>Definition:  Answer with a Yes/No from the drop down box. To answer ‘Yes’ indicates that 
the facility cleared all their State and/or Federal deficiencies during their first regulatory agency revisit.  If the facility has not had a revisit the value should be noted as pending.  This value is noted/imputed on the monthly ops report by the Administrator, and usually will change from month to month.</t>
  </si>
  <si>
    <t>Definition:  All Revenue. This value is noted/imputed on the monthly ops report by the 
Administrator, and usually will change from month to month. Year to date figures should be based off your fiscal year budget.</t>
  </si>
  <si>
    <t>Definition:  Gross Revenue less Total Expenses. This value is noted/imputed on the 
monthly ops report by the Administrator, and usually will change from month to month. Year to date figures should be based off your fiscal year budget.</t>
  </si>
  <si>
    <t>Definition:  Total Expenses. This value is noted/imputed on the monthly ops report by the 
Administrator, and usually will change from month to month. Year to date figures should be based off your fiscal year budget.</t>
  </si>
  <si>
    <t>Goal IA: 6.2</t>
  </si>
  <si>
    <t>Goal MN: 7.4</t>
  </si>
  <si>
    <t>Goal WI: 8.0</t>
  </si>
  <si>
    <t>Goal IL: 7.3</t>
  </si>
  <si>
    <t>Goal NY 6.1</t>
  </si>
  <si>
    <t>RV Monthly</t>
  </si>
  <si>
    <t>RU+RV days/total Medicare days</t>
  </si>
  <si>
    <t>RV Monthly %</t>
  </si>
  <si>
    <t>#9  RU+RV days/total Medicare days</t>
  </si>
  <si>
    <t>Definition:  RU days divided by total Medicare days and RV days divided by total Medicare days. This is entered by the administrator monthly and changes from month to month.</t>
  </si>
  <si>
    <t>RU Goal: 46%; RV Goal: 27%</t>
  </si>
  <si>
    <t>Exceptions: Frazee, Fair Oaks, and BWCC---RU: 30%; RV: 50%</t>
  </si>
  <si>
    <t>Traverse--RU: 25%; RV: 50%</t>
  </si>
  <si>
    <t>#13 CMI</t>
  </si>
  <si>
    <t>CMI</t>
  </si>
  <si>
    <t>Monthly Acutal</t>
  </si>
  <si>
    <t>RU Monthly</t>
  </si>
  <si>
    <t>Resident Meals</t>
  </si>
  <si>
    <t>Employee Meals</t>
  </si>
  <si>
    <t>Guest Meals</t>
  </si>
  <si>
    <t>Other Meals</t>
  </si>
  <si>
    <t>Monthly Meals</t>
  </si>
  <si>
    <t>YTD Goal</t>
  </si>
  <si>
    <t>#12  Case-Mix Index (CMI)</t>
  </si>
  <si>
    <r>
      <rPr>
        <b/>
        <sz val="10"/>
        <rFont val="Arial"/>
        <family val="2"/>
      </rPr>
      <t>(For Minnesota)</t>
    </r>
    <r>
      <rPr>
        <sz val="10"/>
        <rFont val="Arial"/>
        <family val="2"/>
      </rPr>
      <t xml:space="preserve"> In Point Click Care access clinical reports and chose Case mix detail. Select appropriate date for current clients with end of the month’s date. Then in most recent assessment you would pick end of months date. Under payer you would clear all and select Medicaid and Private Pay only and then run report. Insert the Facility Average number from the report.</t>
    </r>
  </si>
  <si>
    <r>
      <rPr>
        <b/>
        <sz val="10"/>
        <rFont val="Arial"/>
        <family val="2"/>
      </rPr>
      <t>Definition: (For Wisconsin and Iowa)</t>
    </r>
    <r>
      <rPr>
        <sz val="10"/>
        <rFont val="Arial"/>
        <family val="2"/>
      </rPr>
      <t xml:space="preserve"> In Point Click Care access clinical reports and chose Case mix detail. Select appropriate date for current clients starting with the first date in the quarter under review.</t>
    </r>
  </si>
  <si>
    <t>State Average # of Deficiencies</t>
  </si>
  <si>
    <t>Total Meals</t>
  </si>
  <si>
    <t>#13 Total Meals</t>
  </si>
  <si>
    <t>Last updated: February 12th, 2013</t>
  </si>
  <si>
    <t>Goal:  Facility-specific</t>
  </si>
  <si>
    <t>Goal:  Facility specific</t>
  </si>
  <si>
    <t>Goal: Facility specific</t>
  </si>
  <si>
    <t>Goal:  17%</t>
  </si>
  <si>
    <t>Goal:  3%</t>
  </si>
  <si>
    <t>Definition:  Answer with a Yes or No from the drop down box.  Answering ‘No” indicates 
that the facility has not had any substandard survey outcomes from their annual or subsequent complaint survey. This value is noted/imputed on the monthly ops report by the Administrator, and usually will change from month to month.</t>
  </si>
  <si>
    <t>Complaint Investigated in Last 30 Days? (Y/N)</t>
  </si>
  <si>
    <t>Instructions:  Enter data into green fields only. Gray fields are locked cells and do not need data entered.</t>
  </si>
  <si>
    <t>Monthly Goal/Benchmark %</t>
  </si>
  <si>
    <t>YTD % Total</t>
  </si>
  <si>
    <t>YTD Goal/Benchmark %</t>
  </si>
  <si>
    <t>#2 Net Income-YTD</t>
  </si>
  <si>
    <t>B - Employee Relations</t>
  </si>
  <si>
    <t>#1 Employee Satisfaction Survey</t>
  </si>
  <si>
    <t>#2 DART</t>
  </si>
  <si>
    <t>Year to Date Rate</t>
  </si>
  <si>
    <t>#3 Monthly Safety Reports</t>
  </si>
  <si>
    <t>#4 Employee Turnover</t>
  </si>
  <si>
    <t>#1 CMS Star Rating</t>
  </si>
  <si>
    <t>#2 Substandard Surveys</t>
  </si>
  <si>
    <t>Date of Last Standard Survey</t>
  </si>
  <si>
    <t>#3 Gross Revenue-YTD</t>
  </si>
  <si>
    <t>#4 Total Expenses-YTD</t>
  </si>
  <si>
    <t>#5 Gross Revenue-MTD</t>
  </si>
  <si>
    <t>#6 Total Expenses-MTD</t>
  </si>
  <si>
    <t>#7 DSO</t>
  </si>
  <si>
    <t xml:space="preserve">#8 Total A/R </t>
  </si>
  <si>
    <t>#9 Census Average - Care Center</t>
  </si>
  <si>
    <t>#10 Medicare Census + Managed Care Census</t>
  </si>
  <si>
    <t>#11 RU days/total Medicare days</t>
  </si>
  <si>
    <t>#12 RV days/total Medicare days</t>
  </si>
  <si>
    <t>#14 Census Average - Assisted Living #1</t>
  </si>
  <si>
    <t>#15 Census Average - Assisted Living #2</t>
  </si>
  <si>
    <t>#16 Census Average - Independent Living</t>
  </si>
  <si>
    <t>F - Growth &amp; Development</t>
  </si>
  <si>
    <t>Monthly Goal</t>
  </si>
  <si>
    <t>Goal %</t>
  </si>
  <si>
    <t>C - Quality of Care - Clinical</t>
  </si>
  <si>
    <t>D - Regulatory Compliance</t>
  </si>
  <si>
    <t>E - Financial</t>
  </si>
  <si>
    <t>Definition: Total meals served for residents, employees, guest and other. This number comes from dietary and is tracked monthly. Any questions should be directed to Stephanie Cyrus.</t>
  </si>
  <si>
    <t>Monthly Total Discharges (same as B59)</t>
  </si>
  <si>
    <t>N/A</t>
  </si>
  <si>
    <t>Wiinchester House</t>
  </si>
  <si>
    <t>NA</t>
  </si>
  <si>
    <t>Noreen Zaio</t>
  </si>
  <si>
    <t>We had an increased number of medically complex Med A residents</t>
  </si>
  <si>
    <t xml:space="preserve">The Resident QI team has implemented a communication tool that provides information to the care team about the resident's preferences.  All staff members have been trained and the QI Chair and Co-Chair are monitoring their outcomes. The Resident QI team is on hold pending Union vote.. </t>
  </si>
  <si>
    <t xml:space="preserve">This QI team is on hold until further notice from the union. The Management team has been meeting to develop new hire orientation. </t>
  </si>
  <si>
    <t xml:space="preserve">Other Meals                                             </t>
  </si>
  <si>
    <t xml:space="preserve">RU Monthly % fell do to the complexity of our resident's </t>
  </si>
  <si>
    <t>Medicare A LOS</t>
  </si>
  <si>
    <t xml:space="preserve">                                                                                                                                                                                                                                                                                                                                                                                                                                                                                                                                                                                                                                                                                                                                                                                                                                                                                                                                                                                                                                                                                                                                                                                                                                                                                                                                                                                                                                                                                                                                                                                                                                                                                                                                                                                                                                                                                                                                                                                                                                                                                                                                                                                                                                                                                                                                                                                                                                                                                                                                                                                                                                                                                                                                                                                                                                                                                                                                                                                                                                                                                                                                                                                                                                                                                                                                                                                                                                                                                                                                                                                                                                                                                                                                                                                                                                                                                                                                                                                                                                                                                                                                                                                                                                                                                                                                                                                                                                                                                                                                                                                                                                                                                                                                                                                                                                                                                                                                                                                                                                                                                                                                                                                                                                      </t>
  </si>
  <si>
    <t>The family QI team is utilizing the complaint/complement form; the family members seem to be happy with increased responsiveness of management.  Since this is one of the duties of social services, they are moving forward with their goal to improve increased responsiveness from management.  Charlotte our social service designee has been meeting with our family group the first Wednesday of each month.</t>
  </si>
  <si>
    <t>we had three new hires.</t>
  </si>
  <si>
    <t xml:space="preserve">3 less than last month, 2 of them were reportable. </t>
  </si>
  <si>
    <t xml:space="preserve">We have seen an increase in census which will increase the need for expenses with supplies and staffing.  With a census of 165 to 170 this would support an additional CNA or Nurse on our short term Medicare unit.                                                                                                                                                                                                                                                                                                                                                                                                                                                                                                                                                                                                                                                                                                                                                                                                                                                                                                                                                                                  </t>
  </si>
  <si>
    <t>We continue to be in compliance with IDPH regulations. As of July 1st we are in our open timeline for our annual survey.  Our Mock Survey has been completed by Randi and Mike from HDG. We received the final report on August 12th.  The next step is to complete and implement a Plan of Correction.</t>
  </si>
  <si>
    <t xml:space="preserve">This past month we had an increased with our average overall census from 158 to 162.  We have seen an increase in the amount of referrals from the area hospital.  I project to increase our overal census to increase to 164 in the month of August.  This should support a projection of an increase of our revenue.   </t>
  </si>
  <si>
    <t xml:space="preserve">Our average census increased in the month of July from 158 to 162 residents.  Our average Medicare A resident census has increased by one over the past month.  Since July 15th we are part of Condell's Post-Acute Network.  We have seen an increased number of referrals from Condell.  Our Nurse Liaison has been developing relationships at the area hospitals and senior centers in Lake County.  </t>
  </si>
</sst>
</file>

<file path=xl/styles.xml><?xml version="1.0" encoding="utf-8"?>
<styleSheet xmlns="http://schemas.openxmlformats.org/spreadsheetml/2006/main">
  <numFmts count="15">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m/d/yy;@"/>
    <numFmt numFmtId="165" formatCode="[$-409]mmmm\-yy;@"/>
    <numFmt numFmtId="166" formatCode="0_);\(0\)"/>
    <numFmt numFmtId="167" formatCode="0.0"/>
    <numFmt numFmtId="168" formatCode="[$-409]mmm\-yy;@"/>
    <numFmt numFmtId="169" formatCode="_(&quot;$&quot;* #,##0_);_(&quot;$&quot;* \(#,##0\);_(&quot;$&quot;* &quot;-&quot;??_);_(@_)"/>
    <numFmt numFmtId="170" formatCode="0.0%"/>
    <numFmt numFmtId="171" formatCode="#,##0.0"/>
    <numFmt numFmtId="172" formatCode="mm/dd/yy;@"/>
    <numFmt numFmtId="173" formatCode="&quot;$&quot;#,##0"/>
  </numFmts>
  <fonts count="13">
    <font>
      <sz val="10"/>
      <name val="Arial"/>
      <family val="2"/>
    </font>
    <font>
      <sz val="8"/>
      <name val="Arial"/>
      <family val="2"/>
    </font>
    <font>
      <sz val="10"/>
      <color indexed="9"/>
      <name val="Arial"/>
      <family val="2"/>
    </font>
    <font>
      <b/>
      <sz val="10"/>
      <name val="Arial"/>
      <family val="2"/>
    </font>
    <font>
      <b/>
      <sz val="10"/>
      <color indexed="9"/>
      <name val="Arial"/>
      <family val="2"/>
    </font>
    <font>
      <sz val="12"/>
      <name val="Arial"/>
      <family val="2"/>
    </font>
    <font>
      <b/>
      <sz val="18"/>
      <name val="Arial"/>
      <family val="2"/>
    </font>
    <font>
      <b/>
      <sz val="12"/>
      <color indexed="9"/>
      <name val="Arial"/>
      <family val="2"/>
    </font>
    <font>
      <sz val="12"/>
      <name val="Arial Narrow"/>
      <family val="2"/>
    </font>
    <font>
      <b/>
      <sz val="9"/>
      <name val="Arial"/>
      <family val="2"/>
    </font>
    <font>
      <sz val="9"/>
      <name val="Arial"/>
      <family val="2"/>
    </font>
    <font>
      <b/>
      <sz val="12"/>
      <name val="Arial Unicode MS"/>
      <family val="2"/>
    </font>
    <font>
      <b/>
      <sz val="10"/>
      <color theme="0"/>
      <name val="Arial"/>
      <family val="2"/>
    </font>
  </fonts>
  <fills count="10">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003D79"/>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BB778"/>
        <bgColor indexed="64"/>
      </patternFill>
    </fill>
  </fills>
  <borders count="60">
    <border>
      <left/>
      <right/>
      <top/>
      <bottom/>
      <diagonal/>
    </border>
    <border>
      <left style="thin"/>
      <right style="thin"/>
      <top style="thin"/>
      <bottom style="thin"/>
    </border>
    <border>
      <left style="medium"/>
      <right/>
      <top style="medium"/>
      <bottom style="medium"/>
    </border>
    <border>
      <left style="medium"/>
      <right style="medium"/>
      <top style="medium"/>
      <bottom style="medium"/>
    </border>
    <border>
      <left style="medium"/>
      <right/>
      <top/>
      <bottom/>
    </border>
    <border>
      <left style="medium"/>
      <right style="thin"/>
      <top style="medium"/>
      <bottom style="thin"/>
    </border>
    <border>
      <left/>
      <right style="medium"/>
      <top/>
      <bottom style="thin"/>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style="thin"/>
      <right style="medium"/>
      <top style="thin"/>
      <bottom style="thin"/>
    </border>
    <border>
      <left/>
      <right style="medium"/>
      <top style="medium"/>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right/>
      <top/>
      <bottom style="thin"/>
    </border>
    <border>
      <left/>
      <right style="thin"/>
      <top/>
      <bottom style="thin"/>
    </border>
    <border>
      <left style="medium"/>
      <right style="thin">
        <color theme="0"/>
      </right>
      <top style="medium"/>
      <bottom style="medium"/>
    </border>
    <border>
      <left style="thin">
        <color theme="0"/>
      </left>
      <right style="thin">
        <color theme="0"/>
      </right>
      <top style="medium"/>
      <bottom style="medium"/>
    </border>
    <border>
      <left style="medium"/>
      <right/>
      <top style="medium"/>
      <bottom/>
    </border>
    <border>
      <left/>
      <right style="thin">
        <color theme="0"/>
      </right>
      <top/>
      <bottom style="thin"/>
    </border>
    <border>
      <left style="thin">
        <color theme="0"/>
      </left>
      <right style="thin">
        <color theme="0"/>
      </right>
      <top/>
      <bottom style="thin"/>
    </border>
    <border>
      <left style="thin">
        <color theme="0"/>
      </left>
      <right style="medium"/>
      <top/>
      <bottom style="thin"/>
    </border>
    <border>
      <left/>
      <right style="thin">
        <color theme="0"/>
      </right>
      <top style="medium"/>
      <bottom/>
    </border>
    <border>
      <left style="thin">
        <color theme="0"/>
      </left>
      <right style="thin">
        <color theme="0"/>
      </right>
      <top style="medium"/>
      <bottom/>
    </border>
    <border>
      <left style="thin">
        <color theme="0"/>
      </left>
      <right style="medium"/>
      <top style="medium"/>
      <bottom/>
    </border>
    <border>
      <left style="medium"/>
      <right style="thin"/>
      <top style="thin"/>
      <bottom style="thin">
        <color theme="0"/>
      </bottom>
    </border>
    <border>
      <left style="medium"/>
      <right style="thin"/>
      <top style="thin">
        <color theme="0"/>
      </top>
      <bottom style="thin">
        <color theme="0"/>
      </bottom>
    </border>
    <border>
      <left style="medium"/>
      <right style="thin"/>
      <top style="thin">
        <color theme="0"/>
      </top>
      <bottom style="medium"/>
    </border>
    <border>
      <left style="thin"/>
      <right style="medium"/>
      <top style="medium"/>
      <bottom style="thin"/>
    </border>
    <border>
      <left style="thin">
        <color theme="0"/>
      </left>
      <right style="thin">
        <color theme="0"/>
      </right>
      <top style="medium"/>
      <bottom style="thin"/>
    </border>
    <border>
      <left style="thin">
        <color theme="0"/>
      </left>
      <right style="medium"/>
      <top style="medium"/>
      <bottom style="thin"/>
    </border>
    <border>
      <left style="medium"/>
      <right style="thin">
        <color theme="0"/>
      </right>
      <top style="medium"/>
      <bottom style="thin"/>
    </border>
    <border>
      <left/>
      <right/>
      <top style="medium"/>
      <bottom/>
    </border>
    <border>
      <left style="medium"/>
      <right style="thin"/>
      <top style="medium"/>
      <bottom style="medium"/>
    </border>
    <border>
      <left style="medium"/>
      <right style="thin"/>
      <top style="medium"/>
      <bottom style="thin">
        <color theme="0"/>
      </bottom>
    </border>
    <border>
      <left style="medium"/>
      <right/>
      <top style="medium"/>
      <bottom style="thin">
        <color theme="0"/>
      </bottom>
    </border>
    <border>
      <left style="medium"/>
      <right/>
      <top style="thin">
        <color theme="0"/>
      </top>
      <bottom/>
    </border>
    <border>
      <left/>
      <right/>
      <top style="medium"/>
      <bottom style="thin">
        <color theme="0"/>
      </bottom>
    </border>
    <border>
      <left/>
      <right/>
      <top style="thin">
        <color theme="0"/>
      </top>
      <bottom/>
    </border>
    <border>
      <left/>
      <right/>
      <top style="thin"/>
      <bottom/>
    </border>
    <border>
      <left style="thin"/>
      <right style="thin"/>
      <top style="thin"/>
      <bottom/>
    </border>
    <border>
      <left style="thin"/>
      <right/>
      <top style="thin"/>
      <bottom style="medium"/>
    </border>
    <border>
      <left/>
      <right/>
      <top style="medium"/>
      <bottom style="thin"/>
    </border>
    <border>
      <left style="thin"/>
      <right/>
      <top style="thin"/>
      <bottom style="thin"/>
    </border>
    <border>
      <left/>
      <right style="medium"/>
      <top/>
      <bottom style="medium"/>
    </border>
    <border>
      <left/>
      <right style="medium"/>
      <top style="medium"/>
      <bottom style="thin"/>
    </border>
    <border>
      <left/>
      <right style="medium"/>
      <top style="thin"/>
      <bottom style="medium"/>
    </border>
    <border>
      <left style="thin"/>
      <right/>
      <top/>
      <bottom style="thin"/>
    </border>
    <border>
      <left/>
      <right/>
      <top style="medium"/>
      <bottom style="medium"/>
    </border>
    <border>
      <left style="thin"/>
      <right style="thin"/>
      <top/>
      <bottom style="thin"/>
    </border>
    <border>
      <left style="thin"/>
      <right style="thin"/>
      <top/>
      <bottom/>
    </border>
    <border>
      <left style="medium"/>
      <right style="medium"/>
      <top style="medium"/>
      <bottom style="thin">
        <color theme="0"/>
      </bottom>
    </border>
    <border>
      <left style="medium"/>
      <right style="medium"/>
      <top style="thin">
        <color theme="0"/>
      </top>
      <bottom style="thin">
        <color theme="0"/>
      </bottom>
    </border>
    <border>
      <left/>
      <right style="medium"/>
      <top style="thin"/>
      <bottom style="thin"/>
    </border>
    <border>
      <left style="thin"/>
      <right style="medium"/>
      <top style="thin">
        <color theme="0"/>
      </top>
      <bottom style="thin">
        <color theme="0"/>
      </bottom>
    </border>
    <border>
      <left style="thin"/>
      <right style="medium"/>
      <top style="thin">
        <color theme="0"/>
      </top>
      <bottom style="thin"/>
    </border>
    <border>
      <left style="thin">
        <color theme="0"/>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7">
    <xf numFmtId="0" fontId="0" fillId="0" borderId="0" xfId="0"/>
    <xf numFmtId="0" fontId="2" fillId="2" borderId="0" xfId="0" applyFont="1" applyFill="1"/>
    <xf numFmtId="0" fontId="3" fillId="0" borderId="0" xfId="0" applyFont="1"/>
    <xf numFmtId="0" fontId="2" fillId="0" borderId="0" xfId="0" applyFont="1" applyFill="1"/>
    <xf numFmtId="0" fontId="3" fillId="0" borderId="0" xfId="0" applyFont="1" applyFill="1" applyAlignment="1">
      <alignment horizontal="left"/>
    </xf>
    <xf numFmtId="0" fontId="3" fillId="0" borderId="0" xfId="0" applyFont="1" applyFill="1" applyAlignment="1">
      <alignment horizontal="left" indent="2"/>
    </xf>
    <xf numFmtId="0" fontId="0" fillId="0" borderId="0" xfId="0" applyFont="1" applyFill="1" applyAlignment="1">
      <alignment horizontal="left" indent="2"/>
    </xf>
    <xf numFmtId="0" fontId="0" fillId="0" borderId="0" xfId="0" applyAlignment="1">
      <alignment horizontal="left" indent="4"/>
    </xf>
    <xf numFmtId="9" fontId="0" fillId="0" borderId="1" xfId="0" applyNumberFormat="1" applyBorder="1"/>
    <xf numFmtId="9" fontId="0" fillId="3" borderId="1" xfId="0" applyNumberFormat="1" applyFill="1" applyBorder="1"/>
    <xf numFmtId="0" fontId="0" fillId="0" borderId="1" xfId="0" applyBorder="1"/>
    <xf numFmtId="0" fontId="0" fillId="0" borderId="0" xfId="0" applyFill="1" applyAlignment="1">
      <alignment horizontal="left" indent="4"/>
    </xf>
    <xf numFmtId="0" fontId="0" fillId="0" borderId="0" xfId="0" applyFill="1" applyBorder="1"/>
    <xf numFmtId="0" fontId="0" fillId="0" borderId="0" xfId="0" applyFill="1"/>
    <xf numFmtId="10" fontId="0" fillId="0" borderId="0" xfId="0" applyNumberFormat="1"/>
    <xf numFmtId="10" fontId="0" fillId="0" borderId="0" xfId="0" applyNumberFormat="1" applyFont="1" applyFill="1" applyAlignment="1">
      <alignment horizontal="left" indent="2"/>
    </xf>
    <xf numFmtId="0" fontId="0" fillId="0" borderId="0" xfId="0" applyBorder="1"/>
    <xf numFmtId="0" fontId="5" fillId="0" borderId="2" xfId="0" applyFont="1" applyFill="1" applyBorder="1" applyAlignment="1">
      <alignment horizontal="center" shrinkToFit="1"/>
    </xf>
    <xf numFmtId="165" fontId="5" fillId="0" borderId="3" xfId="0" applyNumberFormat="1" applyFont="1" applyFill="1" applyBorder="1" applyAlignment="1">
      <alignment horizontal="center" shrinkToFit="1"/>
    </xf>
    <xf numFmtId="0" fontId="0" fillId="0" borderId="0" xfId="0" applyAlignment="1">
      <alignment shrinkToFit="1"/>
    </xf>
    <xf numFmtId="0" fontId="2" fillId="0" borderId="4" xfId="0" applyFont="1" applyFill="1" applyBorder="1"/>
    <xf numFmtId="0" fontId="0" fillId="0" borderId="5" xfId="0" applyBorder="1"/>
    <xf numFmtId="0" fontId="0" fillId="0" borderId="6" xfId="0" applyBorder="1"/>
    <xf numFmtId="0" fontId="4" fillId="3" borderId="2" xfId="0" applyFont="1" applyFill="1" applyBorder="1"/>
    <xf numFmtId="0" fontId="4" fillId="0" borderId="0" xfId="0" applyFont="1" applyFill="1" applyBorder="1"/>
    <xf numFmtId="44" fontId="5" fillId="0" borderId="0" xfId="0" applyNumberFormat="1" applyFont="1" applyFill="1" applyBorder="1"/>
    <xf numFmtId="0" fontId="3" fillId="4" borderId="7" xfId="0" applyFont="1" applyFill="1" applyBorder="1"/>
    <xf numFmtId="0" fontId="3" fillId="3" borderId="8" xfId="0" applyFont="1" applyFill="1" applyBorder="1"/>
    <xf numFmtId="0" fontId="3" fillId="3" borderId="9" xfId="0" applyFont="1" applyFill="1" applyBorder="1"/>
    <xf numFmtId="0" fontId="3" fillId="0" borderId="0" xfId="0" applyFont="1" applyFill="1" applyBorder="1"/>
    <xf numFmtId="0" fontId="4" fillId="0" borderId="0" xfId="0" applyFont="1" applyFill="1" applyBorder="1" applyAlignment="1">
      <alignment horizontal="right" vertical="center"/>
    </xf>
    <xf numFmtId="0" fontId="8"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0" applyFont="1" applyFill="1" applyBorder="1" applyAlignment="1">
      <alignment horizontal="center"/>
    </xf>
    <xf numFmtId="0" fontId="3" fillId="0" borderId="10" xfId="0" applyFont="1" applyBorder="1"/>
    <xf numFmtId="0" fontId="0" fillId="0" borderId="0" xfId="0" applyFont="1"/>
    <xf numFmtId="0" fontId="6" fillId="0" borderId="0" xfId="0" applyFont="1" applyFill="1" applyAlignment="1">
      <alignment horizontal="center"/>
    </xf>
    <xf numFmtId="0" fontId="4" fillId="0" borderId="0" xfId="0" applyFont="1" applyFill="1" applyBorder="1" applyAlignment="1">
      <alignment vertical="top"/>
    </xf>
    <xf numFmtId="10" fontId="5" fillId="0" borderId="0" xfId="0" applyNumberFormat="1" applyFont="1" applyFill="1" applyBorder="1" applyAlignment="1">
      <alignment horizontal="center" vertical="top"/>
    </xf>
    <xf numFmtId="9" fontId="5" fillId="0" borderId="0" xfId="0" applyNumberFormat="1" applyFont="1" applyFill="1" applyBorder="1" applyAlignment="1">
      <alignment horizontal="left" vertical="top" wrapText="1"/>
    </xf>
    <xf numFmtId="44" fontId="5" fillId="0" borderId="0" xfId="0" applyNumberFormat="1" applyFont="1" applyBorder="1"/>
    <xf numFmtId="0" fontId="3" fillId="0" borderId="0" xfId="0" applyFont="1" applyFill="1" applyBorder="1" applyAlignment="1">
      <alignment vertical="center" wrapText="1"/>
    </xf>
    <xf numFmtId="0" fontId="4" fillId="0" borderId="0" xfId="0" applyFont="1" applyFill="1" applyBorder="1" applyAlignment="1">
      <alignment wrapText="1"/>
    </xf>
    <xf numFmtId="164" fontId="5" fillId="0" borderId="0" xfId="0" applyNumberFormat="1" applyFont="1" applyFill="1" applyBorder="1" applyAlignment="1">
      <alignment horizontal="center"/>
    </xf>
    <xf numFmtId="0" fontId="3" fillId="0" borderId="0" xfId="0" applyFont="1" applyAlignment="1" quotePrefix="1">
      <alignment horizontal="left"/>
    </xf>
    <xf numFmtId="0" fontId="3" fillId="0" borderId="0" xfId="0" applyFont="1" applyFill="1" applyAlignment="1" quotePrefix="1">
      <alignment horizontal="left" indent="2"/>
    </xf>
    <xf numFmtId="39" fontId="0" fillId="0" borderId="1" xfId="0" applyNumberFormat="1" applyBorder="1"/>
    <xf numFmtId="0" fontId="9" fillId="0" borderId="0" xfId="0" applyFont="1"/>
    <xf numFmtId="0" fontId="10" fillId="0" borderId="0" xfId="0" applyFont="1"/>
    <xf numFmtId="0" fontId="0" fillId="0" borderId="11" xfId="0" applyFont="1" applyBorder="1" applyAlignment="1">
      <alignment horizontal="center"/>
    </xf>
    <xf numFmtId="0" fontId="0" fillId="0" borderId="0" xfId="0" applyFont="1" applyBorder="1" applyAlignment="1">
      <alignment horizontal="center"/>
    </xf>
    <xf numFmtId="164" fontId="0" fillId="0" borderId="12" xfId="0" applyNumberFormat="1" applyFont="1" applyBorder="1" applyAlignment="1">
      <alignment horizontal="center"/>
    </xf>
    <xf numFmtId="37" fontId="0" fillId="0" borderId="0" xfId="0" applyNumberFormat="1" applyFont="1" applyFill="1" applyBorder="1" applyAlignment="1">
      <alignment horizontal="center"/>
    </xf>
    <xf numFmtId="0" fontId="0" fillId="0" borderId="0" xfId="0" applyFont="1" applyAlignment="1">
      <alignment horizontal="center"/>
    </xf>
    <xf numFmtId="37" fontId="0" fillId="4" borderId="1" xfId="18" applyNumberFormat="1" applyFont="1" applyFill="1" applyBorder="1" applyAlignment="1">
      <alignment horizontal="center"/>
    </xf>
    <xf numFmtId="37" fontId="0" fillId="4" borderId="11" xfId="18" applyNumberFormat="1" applyFont="1" applyFill="1" applyBorder="1" applyAlignment="1">
      <alignment horizontal="center"/>
    </xf>
    <xf numFmtId="37" fontId="0" fillId="3" borderId="13" xfId="18" applyNumberFormat="1" applyFont="1" applyFill="1" applyBorder="1" applyAlignment="1">
      <alignment horizontal="center"/>
    </xf>
    <xf numFmtId="37" fontId="0" fillId="3" borderId="14" xfId="18" applyNumberFormat="1" applyFont="1" applyFill="1" applyBorder="1" applyAlignment="1">
      <alignment horizontal="center"/>
    </xf>
    <xf numFmtId="37" fontId="0" fillId="0" borderId="0" xfId="18" applyNumberFormat="1" applyFont="1" applyFill="1" applyBorder="1" applyAlignment="1">
      <alignment horizontal="center"/>
    </xf>
    <xf numFmtId="0" fontId="3" fillId="3" borderId="3" xfId="0" applyFont="1" applyFill="1" applyBorder="1"/>
    <xf numFmtId="39" fontId="0" fillId="0" borderId="0" xfId="0" applyNumberFormat="1"/>
    <xf numFmtId="166" fontId="0" fillId="5" borderId="15" xfId="0" applyNumberFormat="1" applyFill="1" applyBorder="1" applyAlignment="1" applyProtection="1">
      <alignment/>
      <protection locked="0"/>
    </xf>
    <xf numFmtId="166" fontId="0" fillId="5" borderId="16" xfId="0" applyNumberFormat="1" applyFill="1" applyBorder="1" applyAlignment="1" applyProtection="1">
      <alignment/>
      <protection locked="0"/>
    </xf>
    <xf numFmtId="0" fontId="0" fillId="5" borderId="15" xfId="0" applyFill="1" applyBorder="1" applyProtection="1">
      <protection locked="0"/>
    </xf>
    <xf numFmtId="0" fontId="0" fillId="5" borderId="16" xfId="0" applyFill="1" applyBorder="1" applyProtection="1">
      <protection locked="0"/>
    </xf>
    <xf numFmtId="0" fontId="0" fillId="5" borderId="15" xfId="0" applyFill="1" applyBorder="1" applyAlignment="1" applyProtection="1" quotePrefix="1">
      <alignment horizontal="left"/>
      <protection locked="0"/>
    </xf>
    <xf numFmtId="0" fontId="0" fillId="5" borderId="16" xfId="0" applyFill="1" applyBorder="1" applyAlignment="1" applyProtection="1" quotePrefix="1">
      <alignment horizontal="left"/>
      <protection locked="0"/>
    </xf>
    <xf numFmtId="0" fontId="0" fillId="5" borderId="17" xfId="0" applyFill="1" applyBorder="1" applyProtection="1">
      <protection locked="0"/>
    </xf>
    <xf numFmtId="0" fontId="0" fillId="5" borderId="18" xfId="0" applyFill="1" applyBorder="1" applyProtection="1">
      <protection locked="0"/>
    </xf>
    <xf numFmtId="0" fontId="3" fillId="0" borderId="0" xfId="0" applyFont="1" applyFill="1" applyAlignment="1" quotePrefix="1">
      <alignment horizontal="left"/>
    </xf>
    <xf numFmtId="9" fontId="0" fillId="0" borderId="0" xfId="0" applyNumberFormat="1"/>
    <xf numFmtId="0" fontId="2" fillId="2" borderId="0" xfId="0" applyFont="1" applyFill="1" applyAlignment="1" quotePrefix="1">
      <alignment horizontal="left"/>
    </xf>
    <xf numFmtId="0" fontId="0" fillId="0" borderId="0" xfId="0" applyFont="1" applyAlignment="1">
      <alignment wrapText="1"/>
    </xf>
    <xf numFmtId="0" fontId="0" fillId="0" borderId="0" xfId="0" applyFont="1" applyAlignment="1" quotePrefix="1">
      <alignment horizontal="left" wrapText="1"/>
    </xf>
    <xf numFmtId="0" fontId="0" fillId="0" borderId="0" xfId="0" applyFont="1" applyAlignment="1">
      <alignment horizontal="left" wrapText="1"/>
    </xf>
    <xf numFmtId="0" fontId="11" fillId="0" borderId="0" xfId="0" applyFont="1"/>
    <xf numFmtId="2" fontId="0" fillId="0" borderId="0" xfId="0" applyNumberFormat="1" applyFill="1" applyBorder="1"/>
    <xf numFmtId="1" fontId="0" fillId="0" borderId="1" xfId="0" applyNumberFormat="1" applyBorder="1"/>
    <xf numFmtId="1" fontId="0" fillId="3" borderId="1" xfId="0" applyNumberFormat="1" applyFill="1" applyBorder="1"/>
    <xf numFmtId="9" fontId="2" fillId="0" borderId="0" xfId="0" applyNumberFormat="1" applyFont="1" applyFill="1"/>
    <xf numFmtId="0" fontId="4" fillId="6" borderId="19" xfId="0" applyFont="1" applyFill="1" applyBorder="1" applyAlignment="1">
      <alignment horizontal="center"/>
    </xf>
    <xf numFmtId="0" fontId="4" fillId="6" borderId="20" xfId="0" applyFont="1" applyFill="1" applyBorder="1" applyAlignment="1">
      <alignment horizontal="center"/>
    </xf>
    <xf numFmtId="0" fontId="7" fillId="6" borderId="21" xfId="0" applyFont="1" applyFill="1" applyBorder="1"/>
    <xf numFmtId="0" fontId="4" fillId="6" borderId="22" xfId="0" applyFont="1" applyFill="1" applyBorder="1" applyAlignment="1">
      <alignment horizontal="center"/>
    </xf>
    <xf numFmtId="0" fontId="4" fillId="6" borderId="23" xfId="0" applyFont="1" applyFill="1" applyBorder="1" applyAlignment="1">
      <alignment horizontal="center"/>
    </xf>
    <xf numFmtId="0" fontId="4" fillId="6" borderId="24" xfId="0" applyFont="1" applyFill="1" applyBorder="1" applyAlignment="1">
      <alignment horizontal="center"/>
    </xf>
    <xf numFmtId="0" fontId="0" fillId="6" borderId="25" xfId="0" applyFill="1" applyBorder="1"/>
    <xf numFmtId="0" fontId="0" fillId="6" borderId="26" xfId="0" applyFill="1" applyBorder="1"/>
    <xf numFmtId="0" fontId="0" fillId="6" borderId="27" xfId="0" applyFill="1" applyBorder="1"/>
    <xf numFmtId="0" fontId="4" fillId="6" borderId="28" xfId="0" applyFont="1" applyFill="1" applyBorder="1" applyAlignment="1">
      <alignment vertical="top" wrapText="1"/>
    </xf>
    <xf numFmtId="0" fontId="4" fillId="6" borderId="29" xfId="0" applyFont="1" applyFill="1" applyBorder="1" applyAlignment="1">
      <alignment vertical="top"/>
    </xf>
    <xf numFmtId="0" fontId="4" fillId="6" borderId="30" xfId="0" applyFont="1" applyFill="1" applyBorder="1" applyAlignment="1">
      <alignment vertical="top"/>
    </xf>
    <xf numFmtId="0" fontId="4" fillId="6" borderId="31" xfId="0" applyFont="1" applyFill="1" applyBorder="1" applyAlignment="1">
      <alignment horizontal="center"/>
    </xf>
    <xf numFmtId="0" fontId="4" fillId="6" borderId="2" xfId="0" applyFont="1" applyFill="1" applyBorder="1" applyAlignment="1">
      <alignment vertical="center"/>
    </xf>
    <xf numFmtId="0" fontId="4" fillId="6" borderId="32" xfId="0" applyFont="1" applyFill="1" applyBorder="1" applyAlignment="1">
      <alignment horizontal="center"/>
    </xf>
    <xf numFmtId="0" fontId="4" fillId="6" borderId="33" xfId="0" applyFont="1" applyFill="1" applyBorder="1" applyAlignment="1">
      <alignment horizontal="center"/>
    </xf>
    <xf numFmtId="0" fontId="4" fillId="6" borderId="34" xfId="0" applyFont="1" applyFill="1" applyBorder="1" applyAlignment="1">
      <alignment horizontal="center"/>
    </xf>
    <xf numFmtId="0" fontId="4" fillId="6" borderId="28" xfId="0" applyFont="1" applyFill="1" applyBorder="1"/>
    <xf numFmtId="0" fontId="4" fillId="6" borderId="29" xfId="0" applyFont="1" applyFill="1" applyBorder="1"/>
    <xf numFmtId="0" fontId="4" fillId="6" borderId="29" xfId="0" applyFont="1" applyFill="1" applyBorder="1" applyAlignment="1">
      <alignment wrapText="1"/>
    </xf>
    <xf numFmtId="0" fontId="4" fillId="6" borderId="30" xfId="0" applyFont="1" applyFill="1" applyBorder="1" applyAlignment="1">
      <alignment wrapText="1"/>
    </xf>
    <xf numFmtId="0" fontId="4" fillId="0" borderId="35" xfId="0" applyFont="1" applyFill="1" applyBorder="1" applyAlignment="1">
      <alignment wrapText="1"/>
    </xf>
    <xf numFmtId="0" fontId="0" fillId="0" borderId="17" xfId="0" applyBorder="1"/>
    <xf numFmtId="0" fontId="4" fillId="0" borderId="17" xfId="0" applyFont="1" applyFill="1" applyBorder="1" applyAlignment="1">
      <alignment horizontal="center"/>
    </xf>
    <xf numFmtId="0" fontId="4" fillId="6" borderId="36" xfId="0" applyFont="1" applyFill="1" applyBorder="1" applyAlignment="1">
      <alignment wrapText="1"/>
    </xf>
    <xf numFmtId="0" fontId="4" fillId="6" borderId="30" xfId="0" applyFont="1" applyFill="1" applyBorder="1"/>
    <xf numFmtId="0" fontId="4" fillId="6" borderId="37" xfId="0" applyFont="1" applyFill="1" applyBorder="1"/>
    <xf numFmtId="44" fontId="4" fillId="6" borderId="32" xfId="0" applyNumberFormat="1" applyFont="1" applyFill="1" applyBorder="1" applyAlignment="1">
      <alignment horizontal="center"/>
    </xf>
    <xf numFmtId="44" fontId="4" fillId="6" borderId="33" xfId="0" applyNumberFormat="1" applyFont="1" applyFill="1" applyBorder="1" applyAlignment="1">
      <alignment horizontal="center"/>
    </xf>
    <xf numFmtId="0" fontId="4" fillId="6" borderId="34" xfId="0" applyFont="1" applyFill="1" applyBorder="1"/>
    <xf numFmtId="0" fontId="4" fillId="6" borderId="38" xfId="0" applyFont="1" applyFill="1" applyBorder="1" applyAlignment="1">
      <alignment vertical="top"/>
    </xf>
    <xf numFmtId="0" fontId="4" fillId="6" borderId="39" xfId="0" applyFont="1" applyFill="1" applyBorder="1" applyAlignment="1">
      <alignment vertical="top"/>
    </xf>
    <xf numFmtId="0" fontId="4" fillId="6" borderId="40" xfId="0" applyFont="1" applyFill="1" applyBorder="1" applyAlignment="1">
      <alignment horizontal="left" vertical="top"/>
    </xf>
    <xf numFmtId="0" fontId="4" fillId="6" borderId="41" xfId="0" applyFont="1" applyFill="1" applyBorder="1" applyAlignment="1">
      <alignment horizontal="left" vertical="top"/>
    </xf>
    <xf numFmtId="0" fontId="4" fillId="6" borderId="34" xfId="0" applyFont="1" applyFill="1" applyBorder="1" applyAlignment="1">
      <alignment horizontal="center" vertical="center"/>
    </xf>
    <xf numFmtId="0" fontId="4" fillId="6" borderId="33" xfId="0" applyFont="1" applyFill="1" applyBorder="1" applyAlignment="1">
      <alignment horizontal="center" vertical="center" wrapText="1"/>
    </xf>
    <xf numFmtId="0" fontId="4" fillId="6" borderId="32"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xf>
    <xf numFmtId="0" fontId="0" fillId="0" borderId="0" xfId="0" applyFont="1" applyFill="1"/>
    <xf numFmtId="9" fontId="0" fillId="7" borderId="1" xfId="0" applyNumberFormat="1" applyFont="1" applyFill="1" applyBorder="1"/>
    <xf numFmtId="166" fontId="0" fillId="0" borderId="0" xfId="0" applyNumberFormat="1" applyFill="1" applyBorder="1" applyAlignment="1" applyProtection="1">
      <alignment horizontal="left"/>
      <protection locked="0"/>
    </xf>
    <xf numFmtId="9" fontId="0" fillId="0" borderId="1" xfId="0" applyNumberFormat="1" applyFont="1" applyFill="1" applyBorder="1"/>
    <xf numFmtId="1" fontId="0" fillId="7" borderId="1" xfId="0" applyNumberFormat="1" applyFill="1" applyBorder="1"/>
    <xf numFmtId="0" fontId="0" fillId="3" borderId="1" xfId="0" applyFont="1" applyFill="1" applyBorder="1" applyAlignment="1">
      <alignment horizontal="right"/>
    </xf>
    <xf numFmtId="0" fontId="0" fillId="0" borderId="0" xfId="0" applyFont="1" applyAlignment="1">
      <alignment vertical="top"/>
    </xf>
    <xf numFmtId="0" fontId="3" fillId="0" borderId="0" xfId="0" applyFont="1" applyAlignment="1">
      <alignment vertical="top"/>
    </xf>
    <xf numFmtId="0" fontId="3" fillId="0" borderId="0" xfId="0" applyFont="1" applyFill="1"/>
    <xf numFmtId="0" fontId="0" fillId="0" borderId="0" xfId="0" applyFont="1" applyFill="1" applyAlignment="1">
      <alignment horizontal="left" indent="4"/>
    </xf>
    <xf numFmtId="0" fontId="0" fillId="0" borderId="0" xfId="0" applyFont="1" applyFill="1" applyBorder="1" applyAlignment="1">
      <alignment horizontal="left" indent="4"/>
    </xf>
    <xf numFmtId="0" fontId="0" fillId="7" borderId="1" xfId="0" applyFill="1" applyBorder="1"/>
    <xf numFmtId="0" fontId="0" fillId="0" borderId="0" xfId="0" applyFont="1" applyAlignment="1">
      <alignment horizontal="left" indent="4"/>
    </xf>
    <xf numFmtId="0" fontId="0" fillId="0" borderId="0" xfId="0" applyFont="1" applyAlignment="1">
      <alignment wrapText="1"/>
    </xf>
    <xf numFmtId="165" fontId="0" fillId="5" borderId="1" xfId="0" applyNumberFormat="1" applyFill="1" applyBorder="1" applyAlignment="1" applyProtection="1">
      <alignment horizontal="right"/>
      <protection locked="0"/>
    </xf>
    <xf numFmtId="166" fontId="0" fillId="0" borderId="0" xfId="0" applyNumberFormat="1" applyFill="1" applyBorder="1" applyAlignment="1" applyProtection="1">
      <alignment horizontal="right"/>
      <protection locked="0"/>
    </xf>
    <xf numFmtId="0" fontId="0" fillId="0" borderId="0" xfId="0" applyAlignment="1">
      <alignment horizontal="right"/>
    </xf>
    <xf numFmtId="1" fontId="0" fillId="8" borderId="1" xfId="0" applyNumberFormat="1" applyFill="1" applyBorder="1" applyAlignment="1" applyProtection="1">
      <alignment horizontal="right"/>
      <protection locked="0"/>
    </xf>
    <xf numFmtId="1" fontId="0" fillId="5" borderId="1" xfId="0" applyNumberFormat="1" applyFill="1" applyBorder="1" applyAlignment="1" applyProtection="1">
      <alignment horizontal="right"/>
      <protection locked="0"/>
    </xf>
    <xf numFmtId="9" fontId="0" fillId="0" borderId="42" xfId="0" applyNumberFormat="1" applyFill="1" applyBorder="1" applyAlignment="1" applyProtection="1">
      <alignment horizontal="right"/>
      <protection locked="0"/>
    </xf>
    <xf numFmtId="0" fontId="0" fillId="5" borderId="1" xfId="0" applyFill="1" applyBorder="1" applyAlignment="1" applyProtection="1">
      <alignment horizontal="right"/>
      <protection locked="0"/>
    </xf>
    <xf numFmtId="0" fontId="0" fillId="0" borderId="11" xfId="0" applyNumberFormat="1" applyFont="1" applyBorder="1" applyAlignment="1">
      <alignment horizontal="left" vertical="top" wrapText="1"/>
    </xf>
    <xf numFmtId="168" fontId="0" fillId="0" borderId="0" xfId="0" applyNumberFormat="1" applyAlignment="1">
      <alignment wrapText="1"/>
    </xf>
    <xf numFmtId="1" fontId="0" fillId="8" borderId="1" xfId="0" applyNumberFormat="1" applyFont="1" applyFill="1" applyBorder="1" applyAlignment="1" applyProtection="1" quotePrefix="1">
      <alignment horizontal="right"/>
      <protection locked="0"/>
    </xf>
    <xf numFmtId="1" fontId="0" fillId="5" borderId="1" xfId="0" applyNumberFormat="1" applyFont="1" applyFill="1" applyBorder="1" applyAlignment="1" applyProtection="1" quotePrefix="1">
      <alignment horizontal="right"/>
      <protection locked="0"/>
    </xf>
    <xf numFmtId="9" fontId="0" fillId="5" borderId="1" xfId="0" applyNumberFormat="1" applyFont="1" applyFill="1" applyBorder="1" applyAlignment="1" applyProtection="1" quotePrefix="1">
      <alignment horizontal="right"/>
      <protection locked="0"/>
    </xf>
    <xf numFmtId="9" fontId="0" fillId="5" borderId="43" xfId="0" applyNumberFormat="1" applyFont="1" applyFill="1" applyBorder="1" applyAlignment="1" applyProtection="1" quotePrefix="1">
      <alignment horizontal="right"/>
      <protection locked="0"/>
    </xf>
    <xf numFmtId="0" fontId="0" fillId="5" borderId="1" xfId="0" applyFont="1" applyFill="1" applyBorder="1" applyAlignment="1" applyProtection="1" quotePrefix="1">
      <alignment horizontal="right"/>
      <protection locked="0"/>
    </xf>
    <xf numFmtId="166" fontId="0" fillId="8" borderId="1" xfId="0" applyNumberFormat="1" applyFont="1" applyFill="1" applyBorder="1" applyAlignment="1" applyProtection="1" quotePrefix="1">
      <alignment horizontal="right"/>
      <protection locked="0"/>
    </xf>
    <xf numFmtId="167" fontId="0" fillId="5" borderId="1" xfId="0" applyNumberFormat="1" applyFont="1" applyFill="1" applyBorder="1" applyAlignment="1" applyProtection="1" quotePrefix="1">
      <alignment horizontal="right"/>
      <protection locked="0"/>
    </xf>
    <xf numFmtId="7" fontId="0" fillId="5" borderId="1" xfId="0" applyNumberFormat="1" applyFont="1" applyFill="1" applyBorder="1" applyAlignment="1" applyProtection="1" quotePrefix="1">
      <alignment horizontal="right"/>
      <protection locked="0"/>
    </xf>
    <xf numFmtId="0" fontId="0" fillId="0" borderId="0" xfId="0" applyAlignment="1">
      <alignment horizontal="left" indent="6"/>
    </xf>
    <xf numFmtId="170" fontId="0" fillId="0" borderId="1" xfId="0" applyNumberFormat="1" applyBorder="1"/>
    <xf numFmtId="170" fontId="0" fillId="3" borderId="1" xfId="0" applyNumberFormat="1" applyFill="1" applyBorder="1"/>
    <xf numFmtId="0" fontId="0" fillId="3" borderId="44" xfId="0" applyFont="1" applyFill="1" applyBorder="1"/>
    <xf numFmtId="44" fontId="5" fillId="0" borderId="0" xfId="16" applyNumberFormat="1" applyFont="1" applyFill="1" applyBorder="1"/>
    <xf numFmtId="0" fontId="0" fillId="0" borderId="0" xfId="0" applyFont="1" applyFill="1" applyBorder="1"/>
    <xf numFmtId="44" fontId="0" fillId="0" borderId="0" xfId="0" applyNumberFormat="1" applyFont="1" applyFill="1" applyBorder="1"/>
    <xf numFmtId="0" fontId="0" fillId="0" borderId="7" xfId="0" applyFont="1" applyBorder="1" applyAlignment="1">
      <alignment horizontal="left" wrapText="1"/>
    </xf>
    <xf numFmtId="44" fontId="0" fillId="0" borderId="7" xfId="0" applyNumberFormat="1" applyFont="1" applyBorder="1" applyAlignment="1">
      <alignment horizontal="left" wrapText="1"/>
    </xf>
    <xf numFmtId="44" fontId="0" fillId="3" borderId="3" xfId="0" applyNumberFormat="1" applyFont="1" applyFill="1" applyBorder="1"/>
    <xf numFmtId="0" fontId="0" fillId="0" borderId="7" xfId="0" applyFont="1" applyBorder="1" applyAlignment="1">
      <alignment horizontal="left" vertical="top" wrapText="1"/>
    </xf>
    <xf numFmtId="44" fontId="0" fillId="0" borderId="7" xfId="0" applyNumberFormat="1" applyFont="1" applyBorder="1" applyAlignment="1">
      <alignment horizontal="right" vertical="top" wrapText="1"/>
    </xf>
    <xf numFmtId="164" fontId="0" fillId="0" borderId="7" xfId="0" applyNumberFormat="1" applyFont="1" applyBorder="1" applyAlignment="1">
      <alignment horizontal="center" vertical="top" wrapText="1"/>
    </xf>
    <xf numFmtId="44" fontId="0" fillId="0" borderId="7" xfId="0" applyNumberFormat="1" applyFont="1" applyBorder="1" applyAlignment="1">
      <alignment horizontal="left" vertical="top" wrapText="1"/>
    </xf>
    <xf numFmtId="5" fontId="0" fillId="0" borderId="45" xfId="16" applyNumberFormat="1" applyFont="1" applyBorder="1" applyAlignment="1">
      <alignment vertical="top"/>
    </xf>
    <xf numFmtId="5" fontId="0" fillId="0" borderId="0" xfId="16" applyNumberFormat="1" applyFont="1" applyBorder="1" applyAlignment="1">
      <alignment vertical="top"/>
    </xf>
    <xf numFmtId="0" fontId="3" fillId="9" borderId="15" xfId="0" applyFont="1" applyFill="1" applyBorder="1"/>
    <xf numFmtId="0" fontId="0" fillId="0" borderId="0" xfId="0" applyFont="1" applyAlignment="1" quotePrefix="1">
      <alignment horizontal="left" indent="4"/>
    </xf>
    <xf numFmtId="0" fontId="0" fillId="0" borderId="0" xfId="0" applyFont="1" applyAlignment="1">
      <alignment horizontal="left" indent="6"/>
    </xf>
    <xf numFmtId="3" fontId="0" fillId="3" borderId="1" xfId="0" applyNumberFormat="1" applyFill="1" applyBorder="1"/>
    <xf numFmtId="171" fontId="0" fillId="0" borderId="1" xfId="0" applyNumberFormat="1" applyBorder="1"/>
    <xf numFmtId="1" fontId="0" fillId="0" borderId="42" xfId="0" applyNumberFormat="1" applyFont="1" applyFill="1" applyBorder="1" applyAlignment="1" applyProtection="1" quotePrefix="1">
      <alignment horizontal="right"/>
      <protection locked="0"/>
    </xf>
    <xf numFmtId="1" fontId="0" fillId="0" borderId="0" xfId="0" applyNumberFormat="1" applyFont="1" applyFill="1" applyBorder="1" applyAlignment="1" applyProtection="1" quotePrefix="1">
      <alignment horizontal="right"/>
      <protection locked="0"/>
    </xf>
    <xf numFmtId="0" fontId="0" fillId="0" borderId="0" xfId="0"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Alignment="1" applyProtection="1">
      <alignment horizontal="right"/>
      <protection locked="0"/>
    </xf>
    <xf numFmtId="0" fontId="0" fillId="0" borderId="0" xfId="0" applyProtection="1">
      <protection locked="0"/>
    </xf>
    <xf numFmtId="0" fontId="0" fillId="0" borderId="0" xfId="0" applyFont="1" applyFill="1" applyAlignment="1" applyProtection="1">
      <alignment horizontal="left" indent="2"/>
      <protection locked="0"/>
    </xf>
    <xf numFmtId="9" fontId="0" fillId="0" borderId="0" xfId="0" applyNumberFormat="1" applyFill="1" applyBorder="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10" fontId="0" fillId="0" borderId="0" xfId="0" applyNumberFormat="1" applyFill="1" applyBorder="1" applyAlignment="1" applyProtection="1">
      <alignment horizontal="right"/>
      <protection locked="0"/>
    </xf>
    <xf numFmtId="0" fontId="0" fillId="0" borderId="0" xfId="0" applyFill="1" applyBorder="1" applyAlignment="1" applyProtection="1">
      <alignment wrapText="1"/>
      <protection locked="0"/>
    </xf>
    <xf numFmtId="0" fontId="3" fillId="0" borderId="0" xfId="0" applyFont="1" applyFill="1" applyAlignment="1" applyProtection="1">
      <alignment horizontal="left" indent="2"/>
      <protection locked="0"/>
    </xf>
    <xf numFmtId="0" fontId="0" fillId="0" borderId="0" xfId="0" applyAlignment="1" applyProtection="1">
      <alignment horizontal="left" indent="4"/>
      <protection locked="0"/>
    </xf>
    <xf numFmtId="0" fontId="0" fillId="0" borderId="0" xfId="0" applyFont="1" applyAlignment="1" applyProtection="1">
      <alignment horizontal="left" indent="4"/>
      <protection locked="0"/>
    </xf>
    <xf numFmtId="0" fontId="3" fillId="0" borderId="0" xfId="0" applyFont="1" applyFill="1" applyAlignment="1" applyProtection="1" quotePrefix="1">
      <alignment horizontal="left" indent="2"/>
      <protection locked="0"/>
    </xf>
    <xf numFmtId="0" fontId="2" fillId="0" borderId="0" xfId="0" applyFont="1" applyFill="1" applyAlignment="1" applyProtection="1">
      <alignment horizontal="right"/>
      <protection locked="0"/>
    </xf>
    <xf numFmtId="0" fontId="2" fillId="0" borderId="0" xfId="0" applyFont="1" applyFill="1" applyProtection="1">
      <protection locked="0"/>
    </xf>
    <xf numFmtId="0" fontId="0" fillId="0" borderId="0" xfId="0" applyFont="1" applyFill="1" applyAlignment="1" applyProtection="1">
      <alignment horizontal="left" indent="4"/>
      <protection locked="0"/>
    </xf>
    <xf numFmtId="0" fontId="0" fillId="8" borderId="1" xfId="0" applyFont="1" applyFill="1" applyBorder="1" applyAlignment="1" applyProtection="1" quotePrefix="1">
      <alignment horizontal="right"/>
      <protection locked="0"/>
    </xf>
    <xf numFmtId="0" fontId="0" fillId="0" borderId="0" xfId="0" applyFont="1" applyFill="1" applyBorder="1" applyAlignment="1" applyProtection="1">
      <alignment horizontal="left" indent="4"/>
      <protection locked="0"/>
    </xf>
    <xf numFmtId="0" fontId="0" fillId="0" borderId="0" xfId="0" applyFont="1" applyAlignment="1" applyProtection="1">
      <alignment horizontal="left" indent="4"/>
      <protection locked="0"/>
    </xf>
    <xf numFmtId="0" fontId="0" fillId="8" borderId="1" xfId="0" applyFont="1" applyFill="1" applyBorder="1" applyAlignment="1" applyProtection="1">
      <alignment horizontal="right"/>
      <protection locked="0"/>
    </xf>
    <xf numFmtId="0" fontId="0" fillId="0" borderId="0" xfId="0" applyFill="1" applyBorder="1" applyAlignment="1" applyProtection="1">
      <alignment horizontal="right"/>
      <protection locked="0"/>
    </xf>
    <xf numFmtId="9" fontId="0" fillId="0" borderId="0" xfId="0" applyNumberFormat="1" applyAlignment="1" applyProtection="1">
      <alignment horizontal="right"/>
      <protection locked="0"/>
    </xf>
    <xf numFmtId="0" fontId="0" fillId="0" borderId="0" xfId="0" applyAlignment="1" applyProtection="1" quotePrefix="1">
      <alignment horizontal="left" indent="4"/>
      <protection locked="0"/>
    </xf>
    <xf numFmtId="2" fontId="0" fillId="0" borderId="0" xfId="0" applyNumberFormat="1" applyFill="1" applyBorder="1" applyAlignment="1" applyProtection="1">
      <alignment horizontal="right"/>
      <protection locked="0"/>
    </xf>
    <xf numFmtId="10" fontId="0" fillId="0" borderId="0" xfId="0" applyNumberFormat="1" applyFont="1" applyFill="1" applyAlignment="1" applyProtection="1">
      <alignment horizontal="right"/>
      <protection locked="0"/>
    </xf>
    <xf numFmtId="0" fontId="0" fillId="0" borderId="0" xfId="0" applyFont="1" applyAlignment="1" applyProtection="1" quotePrefix="1">
      <alignment horizontal="left" indent="4"/>
      <protection locked="0"/>
    </xf>
    <xf numFmtId="0" fontId="0" fillId="0" borderId="0" xfId="0" applyFont="1" applyBorder="1" applyAlignment="1" applyProtection="1">
      <alignment horizontal="right"/>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indent="2"/>
      <protection locked="0"/>
    </xf>
    <xf numFmtId="0" fontId="5" fillId="0" borderId="0" xfId="0" applyFont="1" applyBorder="1" applyAlignment="1" applyProtection="1">
      <alignment horizontal="center"/>
      <protection locked="0"/>
    </xf>
    <xf numFmtId="0" fontId="0" fillId="0" borderId="0" xfId="0" applyBorder="1" applyProtection="1">
      <protection locked="0"/>
    </xf>
    <xf numFmtId="14" fontId="0" fillId="0" borderId="0" xfId="0" applyNumberFormat="1" applyFill="1" applyBorder="1" applyAlignment="1" applyProtection="1">
      <alignment horizontal="right"/>
      <protection locked="0"/>
    </xf>
    <xf numFmtId="0" fontId="0" fillId="0" borderId="0" xfId="0" applyAlignment="1" applyProtection="1">
      <alignment horizontal="left" indent="6"/>
      <protection locked="0"/>
    </xf>
    <xf numFmtId="3" fontId="0" fillId="0" borderId="0" xfId="0" applyNumberFormat="1" applyFill="1" applyBorder="1" applyAlignment="1" applyProtection="1">
      <alignment horizontal="right"/>
      <protection locked="0"/>
    </xf>
    <xf numFmtId="7" fontId="0" fillId="0" borderId="0" xfId="0" applyNumberFormat="1" applyAlignment="1" applyProtection="1">
      <alignment horizontal="right"/>
      <protection locked="0"/>
    </xf>
    <xf numFmtId="0" fontId="3" fillId="3" borderId="1" xfId="0" applyFont="1" applyFill="1" applyBorder="1" applyAlignment="1" applyProtection="1">
      <alignment horizontal="left" indent="4"/>
      <protection locked="0"/>
    </xf>
    <xf numFmtId="0" fontId="0" fillId="3" borderId="1" xfId="0" applyFill="1" applyBorder="1" applyAlignment="1" applyProtection="1">
      <alignment horizontal="right"/>
      <protection locked="0"/>
    </xf>
    <xf numFmtId="0" fontId="0" fillId="0" borderId="0" xfId="0" applyAlignment="1" applyProtection="1">
      <alignment/>
      <protection locked="0"/>
    </xf>
    <xf numFmtId="0" fontId="3" fillId="0" borderId="0" xfId="0" applyFont="1" applyAlignment="1" applyProtection="1">
      <alignment horizontal="left" indent="4"/>
      <protection locked="0"/>
    </xf>
    <xf numFmtId="0" fontId="0" fillId="3" borderId="1" xfId="0" applyFont="1" applyFill="1" applyBorder="1" applyAlignment="1" applyProtection="1">
      <alignment horizontal="left" wrapText="1" indent="4"/>
      <protection locked="0"/>
    </xf>
    <xf numFmtId="0" fontId="0" fillId="3" borderId="1" xfId="0" applyFont="1" applyFill="1" applyBorder="1" applyAlignment="1" applyProtection="1">
      <alignment horizontal="right" wrapText="1"/>
      <protection locked="0"/>
    </xf>
    <xf numFmtId="0" fontId="0" fillId="3" borderId="46" xfId="0" applyFont="1" applyFill="1" applyBorder="1" applyAlignment="1" applyProtection="1">
      <alignment horizontal="center" wrapText="1"/>
      <protection locked="0"/>
    </xf>
    <xf numFmtId="168" fontId="0" fillId="0" borderId="0" xfId="0" applyNumberFormat="1" applyFont="1" applyProtection="1">
      <protection locked="0"/>
    </xf>
    <xf numFmtId="0" fontId="0" fillId="0" borderId="0" xfId="0" applyFont="1" applyAlignment="1" applyProtection="1">
      <alignment horizontal="right"/>
      <protection locked="0"/>
    </xf>
    <xf numFmtId="0" fontId="0" fillId="0" borderId="0" xfId="0" applyFont="1" applyAlignment="1" applyProtection="1">
      <alignment horizontal="right"/>
      <protection locked="0"/>
    </xf>
    <xf numFmtId="170" fontId="0" fillId="0" borderId="0" xfId="0" applyNumberFormat="1"/>
    <xf numFmtId="0" fontId="0" fillId="0" borderId="0" xfId="0" applyFont="1" applyProtection="1">
      <protection locked="0"/>
    </xf>
    <xf numFmtId="9" fontId="0" fillId="5" borderId="1" xfId="0" applyNumberFormat="1" applyFont="1" applyFill="1" applyBorder="1" applyAlignment="1" applyProtection="1">
      <alignment horizontal="right"/>
      <protection locked="0"/>
    </xf>
    <xf numFmtId="0" fontId="0" fillId="0" borderId="0" xfId="0" applyFont="1" applyAlignment="1" applyProtection="1">
      <alignment horizontal="center"/>
      <protection locked="0"/>
    </xf>
    <xf numFmtId="1" fontId="0" fillId="0" borderId="0" xfId="0" applyNumberFormat="1" applyAlignment="1" applyProtection="1">
      <alignment horizontal="right"/>
      <protection locked="0"/>
    </xf>
    <xf numFmtId="42" fontId="0" fillId="5" borderId="1" xfId="0" applyNumberFormat="1" applyFont="1" applyFill="1" applyBorder="1" applyAlignment="1" applyProtection="1" quotePrefix="1">
      <alignment horizontal="right"/>
      <protection locked="0"/>
    </xf>
    <xf numFmtId="42" fontId="0" fillId="0" borderId="0" xfId="0" applyNumberFormat="1" applyAlignment="1" applyProtection="1">
      <alignment horizontal="right"/>
      <protection locked="0"/>
    </xf>
    <xf numFmtId="42" fontId="0" fillId="8" borderId="1" xfId="0" applyNumberFormat="1" applyFont="1" applyFill="1" applyBorder="1" applyAlignment="1" applyProtection="1" quotePrefix="1">
      <alignment horizontal="right"/>
      <protection locked="0"/>
    </xf>
    <xf numFmtId="9" fontId="0" fillId="0" borderId="16" xfId="0" applyNumberFormat="1" applyFont="1" applyBorder="1" applyAlignment="1">
      <alignment horizontal="center" vertical="top" wrapText="1"/>
    </xf>
    <xf numFmtId="9" fontId="0" fillId="0" borderId="1" xfId="0" applyNumberFormat="1" applyFont="1" applyBorder="1" applyAlignment="1">
      <alignment horizontal="center" vertical="top" wrapText="1"/>
    </xf>
    <xf numFmtId="9" fontId="0" fillId="0" borderId="16" xfId="0" applyNumberFormat="1" applyFont="1" applyBorder="1" applyAlignment="1">
      <alignment horizontal="center" vertical="top"/>
    </xf>
    <xf numFmtId="9" fontId="0" fillId="0" borderId="1" xfId="0" applyNumberFormat="1" applyFont="1" applyBorder="1" applyAlignment="1">
      <alignment horizontal="center" vertical="top"/>
    </xf>
    <xf numFmtId="170" fontId="0" fillId="0" borderId="47" xfId="0" applyNumberFormat="1" applyBorder="1"/>
    <xf numFmtId="0" fontId="0" fillId="0" borderId="48" xfId="16" applyNumberFormat="1" applyFont="1" applyBorder="1" applyAlignment="1">
      <alignment vertical="top" wrapText="1"/>
    </xf>
    <xf numFmtId="44" fontId="0" fillId="3" borderId="49" xfId="0" applyNumberFormat="1" applyFont="1" applyFill="1" applyBorder="1"/>
    <xf numFmtId="0" fontId="0" fillId="0" borderId="42" xfId="0" applyFill="1" applyBorder="1"/>
    <xf numFmtId="10" fontId="0" fillId="0" borderId="1" xfId="0" applyNumberFormat="1" applyBorder="1"/>
    <xf numFmtId="9" fontId="0" fillId="0" borderId="1" xfId="0" applyNumberFormat="1" applyFill="1" applyBorder="1"/>
    <xf numFmtId="9" fontId="0" fillId="0" borderId="42" xfId="0" applyNumberFormat="1" applyFill="1" applyBorder="1"/>
    <xf numFmtId="9" fontId="0" fillId="7" borderId="1" xfId="0" applyNumberFormat="1" applyFill="1" applyBorder="1"/>
    <xf numFmtId="9" fontId="0" fillId="0" borderId="1" xfId="0" applyNumberFormat="1" applyFont="1" applyFill="1" applyBorder="1" applyAlignment="1">
      <alignment/>
    </xf>
    <xf numFmtId="9" fontId="0" fillId="0" borderId="1" xfId="0" applyNumberFormat="1" applyBorder="1" applyAlignment="1">
      <alignment/>
    </xf>
    <xf numFmtId="0" fontId="3" fillId="9" borderId="46" xfId="0" applyFont="1" applyFill="1" applyBorder="1"/>
    <xf numFmtId="0" fontId="2" fillId="9" borderId="16" xfId="0" applyFont="1" applyFill="1" applyBorder="1"/>
    <xf numFmtId="0" fontId="0" fillId="9" borderId="16" xfId="0" applyFill="1" applyBorder="1"/>
    <xf numFmtId="0" fontId="0" fillId="9" borderId="1" xfId="0" applyFill="1" applyBorder="1"/>
    <xf numFmtId="10" fontId="0" fillId="9" borderId="1" xfId="0" applyNumberFormat="1" applyFill="1" applyBorder="1"/>
    <xf numFmtId="10" fontId="0" fillId="0" borderId="42" xfId="0" applyNumberFormat="1" applyFill="1" applyBorder="1"/>
    <xf numFmtId="1" fontId="0" fillId="0" borderId="1" xfId="0" applyNumberFormat="1" applyBorder="1" applyAlignment="1">
      <alignment horizontal="right"/>
    </xf>
    <xf numFmtId="0" fontId="0" fillId="0" borderId="0" xfId="0" applyFont="1" applyFill="1" applyAlignment="1">
      <alignment horizontal="right" indent="2"/>
    </xf>
    <xf numFmtId="0" fontId="0" fillId="0" borderId="1" xfId="0" applyBorder="1" applyAlignment="1">
      <alignment horizontal="right"/>
    </xf>
    <xf numFmtId="1" fontId="0" fillId="0" borderId="1" xfId="0" applyNumberFormat="1" applyBorder="1" applyAlignment="1">
      <alignment/>
    </xf>
    <xf numFmtId="169" fontId="0" fillId="0" borderId="1" xfId="0" applyNumberFormat="1" applyFill="1" applyBorder="1"/>
    <xf numFmtId="169" fontId="0" fillId="7" borderId="1" xfId="0" applyNumberFormat="1" applyFill="1" applyBorder="1"/>
    <xf numFmtId="169" fontId="0" fillId="0" borderId="0" xfId="0" applyNumberFormat="1" applyFill="1" applyBorder="1"/>
    <xf numFmtId="0" fontId="0"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xf>
    <xf numFmtId="9" fontId="0" fillId="8" borderId="1" xfId="0" applyNumberFormat="1" applyFont="1" applyFill="1" applyBorder="1" applyAlignment="1" applyProtection="1" quotePrefix="1">
      <alignment horizontal="right"/>
      <protection locked="0"/>
    </xf>
    <xf numFmtId="0" fontId="0" fillId="5" borderId="1" xfId="0" applyFont="1" applyFill="1" applyBorder="1" applyAlignment="1" applyProtection="1" quotePrefix="1">
      <alignment horizontal="left" indent="4"/>
      <protection locked="0"/>
    </xf>
    <xf numFmtId="14" fontId="0" fillId="5" borderId="46" xfId="0" applyNumberFormat="1" applyFont="1" applyFill="1" applyBorder="1" applyProtection="1" quotePrefix="1">
      <protection locked="0"/>
    </xf>
    <xf numFmtId="0" fontId="0" fillId="5" borderId="50" xfId="0" applyFont="1" applyFill="1" applyBorder="1" applyProtection="1" quotePrefix="1">
      <protection locked="0"/>
    </xf>
    <xf numFmtId="168" fontId="0" fillId="5" borderId="1" xfId="0" applyNumberFormat="1" applyFont="1" applyFill="1" applyBorder="1" applyAlignment="1" applyProtection="1" quotePrefix="1">
      <alignment horizontal="right"/>
      <protection locked="0"/>
    </xf>
    <xf numFmtId="172" fontId="0" fillId="8" borderId="1" xfId="0" applyNumberFormat="1" applyFont="1" applyFill="1" applyBorder="1" applyAlignment="1" applyProtection="1" quotePrefix="1">
      <alignment horizontal="right"/>
      <protection locked="0"/>
    </xf>
    <xf numFmtId="0" fontId="3" fillId="0" borderId="8" xfId="0" applyFont="1" applyFill="1" applyBorder="1" applyAlignment="1">
      <alignment vertical="center" wrapText="1"/>
    </xf>
    <xf numFmtId="170" fontId="0" fillId="0" borderId="13" xfId="0" applyNumberFormat="1" applyFont="1" applyFill="1" applyBorder="1" applyAlignment="1">
      <alignment horizontal="center"/>
    </xf>
    <xf numFmtId="170" fontId="0" fillId="0" borderId="14" xfId="0" applyNumberFormat="1" applyFont="1" applyFill="1" applyBorder="1" applyAlignment="1">
      <alignment horizontal="center"/>
    </xf>
    <xf numFmtId="0" fontId="0" fillId="0" borderId="0" xfId="0" applyFont="1" applyFill="1" applyBorder="1" applyAlignment="1">
      <alignment/>
    </xf>
    <xf numFmtId="0" fontId="3" fillId="0" borderId="0" xfId="0" applyFont="1" applyAlignment="1">
      <alignment horizontal="left" indent="2"/>
    </xf>
    <xf numFmtId="0" fontId="0" fillId="0" borderId="42" xfId="0" applyFont="1" applyFill="1" applyBorder="1" applyAlignment="1">
      <alignment/>
    </xf>
    <xf numFmtId="168" fontId="0" fillId="0" borderId="1" xfId="0" applyNumberFormat="1" applyFont="1" applyFill="1" applyBorder="1" applyAlignment="1">
      <alignment/>
    </xf>
    <xf numFmtId="1" fontId="0" fillId="0" borderId="1" xfId="0" applyNumberFormat="1" applyFont="1" applyFill="1" applyBorder="1" applyAlignment="1">
      <alignment/>
    </xf>
    <xf numFmtId="0" fontId="0" fillId="5" borderId="1" xfId="0" applyFont="1" applyFill="1" applyBorder="1" applyAlignment="1" applyProtection="1">
      <alignment horizontal="left" indent="4"/>
      <protection locked="0"/>
    </xf>
    <xf numFmtId="0" fontId="0" fillId="5" borderId="1" xfId="0" applyFont="1" applyFill="1" applyBorder="1" applyAlignment="1" applyProtection="1">
      <alignment horizontal="right"/>
      <protection locked="0"/>
    </xf>
    <xf numFmtId="7" fontId="0" fillId="5" borderId="1" xfId="0" applyNumberFormat="1" applyFont="1" applyFill="1" applyBorder="1" applyAlignment="1" applyProtection="1">
      <alignment horizontal="right"/>
      <protection locked="0"/>
    </xf>
    <xf numFmtId="0" fontId="0" fillId="5" borderId="50" xfId="0" applyFont="1" applyFill="1" applyBorder="1" applyProtection="1">
      <protection locked="0"/>
    </xf>
    <xf numFmtId="0" fontId="0" fillId="0" borderId="0" xfId="0" applyNumberFormat="1" applyFont="1" applyFill="1" applyAlignment="1" applyProtection="1">
      <alignment horizontal="right"/>
      <protection locked="0"/>
    </xf>
    <xf numFmtId="170" fontId="0" fillId="5" borderId="1" xfId="0" applyNumberFormat="1" applyFont="1" applyFill="1" applyBorder="1" applyAlignment="1" applyProtection="1" quotePrefix="1">
      <alignment horizontal="right"/>
      <protection locked="0"/>
    </xf>
    <xf numFmtId="0" fontId="0" fillId="0" borderId="0" xfId="0" applyFont="1" applyAlignment="1" quotePrefix="1">
      <alignment horizontal="left"/>
    </xf>
    <xf numFmtId="14" fontId="0" fillId="5" borderId="46" xfId="0" applyNumberFormat="1" applyFont="1" applyFill="1" applyBorder="1" applyProtection="1">
      <protection locked="0"/>
    </xf>
    <xf numFmtId="169" fontId="0" fillId="0" borderId="1" xfId="0" applyNumberFormat="1" applyBorder="1"/>
    <xf numFmtId="169" fontId="0" fillId="3" borderId="1" xfId="0" applyNumberFormat="1" applyFill="1" applyBorder="1"/>
    <xf numFmtId="169" fontId="0" fillId="0" borderId="0" xfId="0" applyNumberFormat="1"/>
    <xf numFmtId="169" fontId="0" fillId="0" borderId="1" xfId="0" applyNumberFormat="1" applyBorder="1" applyAlignment="1">
      <alignment/>
    </xf>
    <xf numFmtId="169" fontId="0" fillId="0" borderId="1" xfId="0" applyNumberFormat="1" applyFont="1" applyBorder="1"/>
    <xf numFmtId="169" fontId="0" fillId="0" borderId="11" xfId="0" applyNumberFormat="1" applyFont="1" applyBorder="1"/>
    <xf numFmtId="169" fontId="0" fillId="0" borderId="13" xfId="0" applyNumberFormat="1" applyFont="1" applyBorder="1"/>
    <xf numFmtId="169" fontId="0" fillId="3" borderId="51" xfId="0" applyNumberFormat="1" applyFont="1" applyFill="1" applyBorder="1"/>
    <xf numFmtId="169" fontId="0" fillId="3" borderId="12" xfId="0" applyNumberFormat="1" applyFont="1" applyFill="1" applyBorder="1"/>
    <xf numFmtId="169" fontId="0" fillId="0" borderId="52" xfId="0" applyNumberFormat="1" applyFont="1" applyBorder="1"/>
    <xf numFmtId="0" fontId="0" fillId="0" borderId="53" xfId="0" applyFill="1" applyBorder="1" applyAlignment="1">
      <alignment horizontal="left" indent="4"/>
    </xf>
    <xf numFmtId="0" fontId="0" fillId="0" borderId="53" xfId="0" applyFont="1" applyBorder="1" applyAlignment="1">
      <alignment horizontal="left" indent="4"/>
    </xf>
    <xf numFmtId="0" fontId="3" fillId="0" borderId="0" xfId="0" applyFont="1" applyFill="1" applyBorder="1" applyAlignment="1">
      <alignment horizontal="left" indent="2"/>
    </xf>
    <xf numFmtId="0" fontId="0" fillId="0" borderId="0" xfId="0" applyBorder="1" applyAlignment="1">
      <alignment horizontal="left" indent="4"/>
    </xf>
    <xf numFmtId="0" fontId="0" fillId="0" borderId="0" xfId="0" applyFill="1" applyBorder="1" applyAlignment="1">
      <alignment horizontal="left" indent="4"/>
    </xf>
    <xf numFmtId="0" fontId="0" fillId="0" borderId="0" xfId="0" applyFont="1" applyBorder="1" applyAlignment="1">
      <alignment horizontal="left" indent="4"/>
    </xf>
    <xf numFmtId="0" fontId="0" fillId="0" borderId="0" xfId="0" applyFont="1" applyBorder="1" applyAlignment="1">
      <alignment horizontal="left" indent="6"/>
    </xf>
    <xf numFmtId="0" fontId="3" fillId="0" borderId="0" xfId="0" applyFont="1" applyFill="1" applyBorder="1" applyAlignment="1" quotePrefix="1">
      <alignment horizontal="left" indent="2"/>
    </xf>
    <xf numFmtId="167" fontId="0" fillId="0" borderId="1" xfId="0" applyNumberFormat="1" applyBorder="1"/>
    <xf numFmtId="0" fontId="3" fillId="0" borderId="0" xfId="0" applyFont="1" applyAlignment="1" applyProtection="1">
      <alignment horizontal="left" indent="2"/>
      <protection locked="0"/>
    </xf>
    <xf numFmtId="0" fontId="6" fillId="7" borderId="0" xfId="0" applyFont="1" applyFill="1" applyAlignment="1">
      <alignment vertical="center"/>
    </xf>
    <xf numFmtId="1" fontId="0" fillId="0" borderId="16" xfId="0" applyNumberFormat="1" applyBorder="1"/>
    <xf numFmtId="0" fontId="12" fillId="6" borderId="54" xfId="0" applyFont="1" applyFill="1" applyBorder="1"/>
    <xf numFmtId="0" fontId="12" fillId="6" borderId="55" xfId="0" applyFont="1" applyFill="1" applyBorder="1"/>
    <xf numFmtId="0" fontId="0" fillId="0" borderId="0" xfId="0" applyFont="1" applyAlignment="1" quotePrefix="1">
      <alignment horizontal="left" vertical="center" wrapText="1"/>
    </xf>
    <xf numFmtId="2" fontId="0" fillId="7" borderId="1" xfId="0" applyNumberFormat="1" applyFill="1" applyBorder="1"/>
    <xf numFmtId="0" fontId="0" fillId="0" borderId="0" xfId="0" applyFont="1" applyAlignment="1">
      <alignment horizontal="right"/>
    </xf>
    <xf numFmtId="1" fontId="0" fillId="8" borderId="1" xfId="0" applyNumberFormat="1" applyFont="1" applyFill="1" applyBorder="1" applyAlignment="1" applyProtection="1">
      <alignment horizontal="right"/>
      <protection locked="0"/>
    </xf>
    <xf numFmtId="170" fontId="0" fillId="7" borderId="1" xfId="0" applyNumberFormat="1" applyFont="1" applyFill="1" applyBorder="1" applyAlignment="1" applyProtection="1">
      <alignment horizontal="right"/>
      <protection/>
    </xf>
    <xf numFmtId="9" fontId="0" fillId="7" borderId="1" xfId="0" applyNumberFormat="1" applyFont="1" applyFill="1" applyBorder="1" applyAlignment="1" applyProtection="1">
      <alignment horizontal="right"/>
      <protection/>
    </xf>
    <xf numFmtId="167" fontId="0" fillId="7" borderId="1" xfId="0" applyNumberFormat="1" applyFont="1" applyFill="1" applyBorder="1" applyAlignment="1" applyProtection="1" quotePrefix="1">
      <alignment horizontal="right"/>
      <protection/>
    </xf>
    <xf numFmtId="2" fontId="0" fillId="7" borderId="1" xfId="0" applyNumberFormat="1" applyFill="1" applyBorder="1" applyAlignment="1" applyProtection="1">
      <alignment horizontal="right"/>
      <protection/>
    </xf>
    <xf numFmtId="0" fontId="0" fillId="7" borderId="1" xfId="0" applyFill="1" applyBorder="1" applyAlignment="1" applyProtection="1">
      <alignment horizontal="right"/>
      <protection/>
    </xf>
    <xf numFmtId="9" fontId="0" fillId="7" borderId="1" xfId="0" applyNumberFormat="1" applyFont="1" applyFill="1" applyBorder="1" applyAlignment="1" applyProtection="1" quotePrefix="1">
      <alignment horizontal="right"/>
      <protection/>
    </xf>
    <xf numFmtId="0" fontId="0" fillId="7" borderId="1" xfId="0" applyFont="1" applyFill="1" applyBorder="1" applyAlignment="1" applyProtection="1" quotePrefix="1">
      <alignment horizontal="right"/>
      <protection/>
    </xf>
    <xf numFmtId="170" fontId="0" fillId="7" borderId="1" xfId="0" applyNumberFormat="1" applyFont="1" applyFill="1" applyBorder="1" applyAlignment="1" applyProtection="1" quotePrefix="1">
      <alignment horizontal="right"/>
      <protection/>
    </xf>
    <xf numFmtId="173" fontId="0" fillId="0" borderId="1" xfId="0" applyNumberFormat="1" applyFill="1" applyBorder="1"/>
    <xf numFmtId="173" fontId="0" fillId="7" borderId="1" xfId="0" applyNumberFormat="1" applyFill="1" applyBorder="1"/>
    <xf numFmtId="9" fontId="0" fillId="0" borderId="17" xfId="0" applyNumberFormat="1" applyFill="1" applyBorder="1"/>
    <xf numFmtId="173" fontId="0" fillId="0" borderId="42" xfId="0" applyNumberFormat="1" applyFill="1" applyBorder="1"/>
    <xf numFmtId="173" fontId="0" fillId="0" borderId="17" xfId="0" applyNumberFormat="1" applyFill="1" applyBorder="1"/>
    <xf numFmtId="0" fontId="0" fillId="0" borderId="0" xfId="0" applyFont="1" applyFill="1" applyBorder="1" applyAlignment="1">
      <alignment horizontal="left" indent="4"/>
    </xf>
    <xf numFmtId="169" fontId="0" fillId="0" borderId="0" xfId="0" applyNumberFormat="1" applyBorder="1" applyAlignment="1">
      <alignment/>
    </xf>
    <xf numFmtId="10" fontId="0" fillId="7" borderId="1" xfId="0" applyNumberFormat="1" applyFont="1" applyFill="1" applyBorder="1" applyAlignment="1" applyProtection="1">
      <alignment horizontal="right"/>
      <protection/>
    </xf>
    <xf numFmtId="169" fontId="0" fillId="0" borderId="42" xfId="0" applyNumberFormat="1" applyFill="1" applyBorder="1"/>
    <xf numFmtId="169" fontId="0" fillId="0" borderId="17" xfId="0" applyNumberFormat="1" applyFill="1" applyBorder="1"/>
    <xf numFmtId="3" fontId="0" fillId="0" borderId="0" xfId="0" applyNumberFormat="1" applyFill="1" applyBorder="1"/>
    <xf numFmtId="1" fontId="0" fillId="0" borderId="1" xfId="0" applyNumberFormat="1" applyFont="1" applyBorder="1" applyAlignment="1">
      <alignment horizontal="right"/>
    </xf>
    <xf numFmtId="1" fontId="0" fillId="3" borderId="1" xfId="0" applyNumberFormat="1" applyFont="1" applyFill="1" applyBorder="1" applyAlignment="1">
      <alignment horizontal="right"/>
    </xf>
    <xf numFmtId="172" fontId="0" fillId="0" borderId="1" xfId="0" applyNumberFormat="1" applyBorder="1" applyAlignment="1">
      <alignment horizontal="right"/>
    </xf>
    <xf numFmtId="10" fontId="0" fillId="0" borderId="0" xfId="0" applyNumberFormat="1" applyFill="1" applyBorder="1"/>
    <xf numFmtId="1" fontId="0" fillId="7" borderId="1" xfId="0" applyNumberFormat="1" applyFill="1" applyBorder="1" applyAlignment="1" applyProtection="1">
      <alignment horizontal="right"/>
      <protection/>
    </xf>
    <xf numFmtId="0" fontId="0" fillId="0" borderId="56" xfId="16" applyNumberFormat="1" applyFont="1" applyBorder="1" applyAlignment="1">
      <alignment vertical="top" wrapText="1"/>
    </xf>
    <xf numFmtId="169" fontId="0" fillId="3" borderId="13" xfId="16" applyNumberFormat="1" applyFont="1" applyFill="1" applyBorder="1"/>
    <xf numFmtId="0" fontId="12" fillId="6" borderId="57" xfId="0" applyFont="1" applyFill="1" applyBorder="1"/>
    <xf numFmtId="0" fontId="12" fillId="6" borderId="58" xfId="0" applyFont="1" applyFill="1" applyBorder="1"/>
    <xf numFmtId="0" fontId="3" fillId="9" borderId="15" xfId="0" applyFont="1" applyFill="1" applyBorder="1" applyProtection="1">
      <protection locked="0"/>
    </xf>
    <xf numFmtId="0" fontId="3" fillId="9" borderId="15" xfId="0" applyFont="1" applyFill="1" applyBorder="1" applyAlignment="1" applyProtection="1">
      <alignment horizontal="right"/>
      <protection locked="0"/>
    </xf>
    <xf numFmtId="9" fontId="0" fillId="3" borderId="1" xfId="0" applyNumberFormat="1" applyFont="1" applyFill="1" applyBorder="1"/>
    <xf numFmtId="167" fontId="0" fillId="7" borderId="1" xfId="0" applyNumberFormat="1" applyFont="1" applyFill="1" applyBorder="1" applyAlignment="1">
      <alignment/>
    </xf>
    <xf numFmtId="167" fontId="0" fillId="7" borderId="1" xfId="0" applyNumberFormat="1" applyFill="1" applyBorder="1" applyAlignment="1" applyProtection="1">
      <alignment horizontal="right"/>
      <protection/>
    </xf>
    <xf numFmtId="1" fontId="0" fillId="5" borderId="1" xfId="0" applyNumberFormat="1" applyFont="1" applyFill="1" applyBorder="1" applyAlignment="1" applyProtection="1">
      <alignment horizontal="right"/>
      <protection locked="0"/>
    </xf>
    <xf numFmtId="0" fontId="0" fillId="5" borderId="46" xfId="0" applyNumberFormat="1" applyFont="1" applyFill="1" applyBorder="1" applyAlignment="1" applyProtection="1">
      <alignment horizontal="left"/>
      <protection locked="0"/>
    </xf>
    <xf numFmtId="42" fontId="0" fillId="8" borderId="1" xfId="0" applyNumberFormat="1" applyFont="1" applyFill="1" applyBorder="1" applyAlignment="1" applyProtection="1">
      <alignment horizontal="right"/>
      <protection locked="0"/>
    </xf>
    <xf numFmtId="0" fontId="0" fillId="5" borderId="46" xfId="0" applyNumberFormat="1" applyFont="1" applyFill="1" applyBorder="1" applyAlignment="1" applyProtection="1">
      <alignment horizontal="left"/>
      <protection locked="0"/>
    </xf>
    <xf numFmtId="0" fontId="0" fillId="5" borderId="15" xfId="0" applyNumberFormat="1" applyFill="1" applyBorder="1" applyAlignment="1" applyProtection="1">
      <alignment horizontal="left"/>
      <protection locked="0"/>
    </xf>
    <xf numFmtId="0" fontId="0" fillId="5" borderId="16" xfId="0" applyNumberFormat="1" applyFill="1" applyBorder="1" applyAlignment="1" applyProtection="1">
      <alignment horizontal="left"/>
      <protection locked="0"/>
    </xf>
    <xf numFmtId="0" fontId="0" fillId="3" borderId="46" xfId="0" applyFont="1" applyFill="1" applyBorder="1" applyAlignment="1" applyProtection="1">
      <alignment horizontal="left" wrapText="1"/>
      <protection locked="0"/>
    </xf>
    <xf numFmtId="0" fontId="0" fillId="3" borderId="15" xfId="0" applyFont="1" applyFill="1" applyBorder="1" applyAlignment="1" applyProtection="1">
      <alignment horizontal="left" wrapText="1"/>
      <protection locked="0"/>
    </xf>
    <xf numFmtId="0" fontId="0" fillId="3" borderId="16" xfId="0" applyFont="1" applyFill="1" applyBorder="1" applyAlignment="1" applyProtection="1">
      <alignment horizontal="left" wrapText="1"/>
      <protection locked="0"/>
    </xf>
    <xf numFmtId="0" fontId="6" fillId="3" borderId="0" xfId="0" applyFont="1" applyFill="1" applyAlignment="1">
      <alignment horizontal="center"/>
    </xf>
    <xf numFmtId="0" fontId="10" fillId="0" borderId="0" xfId="0" applyFont="1" applyAlignment="1">
      <alignment horizontal="left" vertical="top" wrapText="1" indent="1"/>
    </xf>
    <xf numFmtId="0" fontId="4" fillId="6" borderId="20" xfId="0" applyFont="1" applyFill="1" applyBorder="1" applyAlignment="1">
      <alignment horizontal="center"/>
    </xf>
    <xf numFmtId="0" fontId="4" fillId="6" borderId="59" xfId="0" applyFont="1" applyFill="1" applyBorder="1" applyAlignment="1">
      <alignment horizontal="center"/>
    </xf>
    <xf numFmtId="0" fontId="5" fillId="0" borderId="2" xfId="0" applyFont="1" applyFill="1" applyBorder="1" applyAlignment="1">
      <alignment horizontal="center" shrinkToFit="1"/>
    </xf>
    <xf numFmtId="0" fontId="5" fillId="0" borderId="12" xfId="0" applyFont="1" applyBorder="1" applyAlignment="1">
      <alignment horizont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0</xdr:col>
      <xdr:colOff>1943100</xdr:colOff>
      <xdr:row>5</xdr:row>
      <xdr:rowOff>142875</xdr:rowOff>
    </xdr:to>
    <xdr:pic>
      <xdr:nvPicPr>
        <xdr:cNvPr id="2062" name="Picture 1" descr="Email_HDG_logo_PMS_tag_020210"/>
        <xdr:cNvPicPr preferRelativeResize="1">
          <a:picLocks noChangeAspect="1"/>
        </xdr:cNvPicPr>
      </xdr:nvPicPr>
      <xdr:blipFill>
        <a:blip r:embed="rId1"/>
        <a:stretch>
          <a:fillRect/>
        </a:stretch>
      </xdr:blipFill>
      <xdr:spPr bwMode="auto">
        <a:xfrm>
          <a:off x="161925" y="0"/>
          <a:ext cx="1781175" cy="10096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85725</xdr:rowOff>
    </xdr:from>
    <xdr:to>
      <xdr:col>0</xdr:col>
      <xdr:colOff>2857500</xdr:colOff>
      <xdr:row>4</xdr:row>
      <xdr:rowOff>180975</xdr:rowOff>
    </xdr:to>
    <xdr:pic>
      <xdr:nvPicPr>
        <xdr:cNvPr id="3086" name="Picture 1" descr="Email_HDG_logo_PMS_tag_020210"/>
        <xdr:cNvPicPr preferRelativeResize="1">
          <a:picLocks noChangeAspect="1"/>
        </xdr:cNvPicPr>
      </xdr:nvPicPr>
      <xdr:blipFill>
        <a:blip r:embed="rId1"/>
        <a:stretch>
          <a:fillRect/>
        </a:stretch>
      </xdr:blipFill>
      <xdr:spPr bwMode="auto">
        <a:xfrm>
          <a:off x="990600" y="85725"/>
          <a:ext cx="1866900" cy="9620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A890"/>
  <sheetViews>
    <sheetView showGridLines="0" tabSelected="1" zoomScale="79" zoomScaleNormal="79" workbookViewId="0" topLeftCell="A1">
      <selection activeCell="A15" sqref="A15:D15"/>
    </sheetView>
  </sheetViews>
  <sheetFormatPr defaultColWidth="9.140625" defaultRowHeight="12.75"/>
  <cols>
    <col min="1" max="1" width="38.8515625" style="0" customWidth="1"/>
    <col min="2" max="3" width="17.57421875" style="0" bestFit="1" customWidth="1"/>
    <col min="4" max="4" width="33.421875" style="0" customWidth="1"/>
    <col min="5" max="5" width="9.140625" style="0" customWidth="1"/>
    <col min="27" max="27" width="10.421875" style="0" customWidth="1"/>
  </cols>
  <sheetData>
    <row r="2" ht="17.25">
      <c r="C2" s="75"/>
    </row>
    <row r="6" ht="13.5" thickBot="1">
      <c r="D6" s="16"/>
    </row>
    <row r="7" spans="1:4" ht="13.5" thickBot="1">
      <c r="A7" s="80" t="s">
        <v>24</v>
      </c>
      <c r="B7" s="81" t="s">
        <v>25</v>
      </c>
      <c r="C7" s="353" t="s">
        <v>26</v>
      </c>
      <c r="D7" s="354"/>
    </row>
    <row r="8" spans="1:4" s="19" customFormat="1" ht="15.75" thickBot="1">
      <c r="A8" s="17" t="str">
        <f>'Ops Rep Data Entry'!B3</f>
        <v>Wiinchester House</v>
      </c>
      <c r="B8" s="18">
        <f>'Ops Rep Data Entry'!$B$5</f>
        <v>41466</v>
      </c>
      <c r="C8" s="355" t="str">
        <f>'Ops Rep Data Entry'!B7</f>
        <v>Noreen Zaio</v>
      </c>
      <c r="D8" s="356"/>
    </row>
    <row r="10" spans="1:4" ht="23.25">
      <c r="A10" s="351" t="s">
        <v>106</v>
      </c>
      <c r="B10" s="351"/>
      <c r="C10" s="351"/>
      <c r="D10" s="351"/>
    </row>
    <row r="11" spans="1:4" s="13" customFormat="1" ht="14.25" customHeight="1">
      <c r="A11" s="36"/>
      <c r="B11" s="36"/>
      <c r="C11" s="36"/>
      <c r="D11" s="36"/>
    </row>
    <row r="12" s="48" customFormat="1" ht="12">
      <c r="A12" s="47" t="s">
        <v>107</v>
      </c>
    </row>
    <row r="13" spans="1:4" s="48" customFormat="1" ht="57" customHeight="1">
      <c r="A13" s="352" t="str">
        <f>IF(LEN('Ops Rep Data Entry'!B89)&gt;1024,"TOO LONG",IF('Ops Rep Data Entry'!B89="","",'Ops Rep Data Entry'!B89))</f>
        <v>We continue to be in compliance with IDPH regulations. As of July 1st we are in our open timeline for our annual survey.  Our Mock Survey has been completed by Randi and Mike from HDG. We received the final report on August 12th.  The next step is to complete and implement a Plan of Correction.</v>
      </c>
      <c r="B13" s="352"/>
      <c r="C13" s="352"/>
      <c r="D13" s="352"/>
    </row>
    <row r="14" s="48" customFormat="1" ht="12">
      <c r="A14" s="47" t="s">
        <v>108</v>
      </c>
    </row>
    <row r="15" spans="1:4" s="48" customFormat="1" ht="90.75" customHeight="1">
      <c r="A15" s="352" t="str">
        <f>IF(LEN('Ops Rep Data Entry'!B199)&gt;1024,"TOO LONG",IF('Ops Rep Data Entry'!B199="","",'Ops Rep Data Entry'!B199))</f>
        <v xml:space="preserve">Our average census increased in the month of July from 158 to 162 residents.  Our average Medicare A resident census has increased by one over the past month.  Since July 15th we are part of Condell's Post-Acute Network.  We have seen an increased number of referrals from Condell.  Our Nurse Liaison has been developing relationships at the area hospitals and senior centers in Lake County.  </v>
      </c>
      <c r="B15" s="352"/>
      <c r="C15" s="352"/>
      <c r="D15" s="352"/>
    </row>
    <row r="17" spans="1:4" ht="23.25">
      <c r="A17" s="351" t="s">
        <v>203</v>
      </c>
      <c r="B17" s="351"/>
      <c r="C17" s="351"/>
      <c r="D17" s="351"/>
    </row>
    <row r="18" ht="13.5" thickBot="1"/>
    <row r="19" spans="1:4" ht="15.75">
      <c r="A19" s="82" t="s">
        <v>71</v>
      </c>
      <c r="B19" s="86"/>
      <c r="C19" s="87"/>
      <c r="D19" s="88"/>
    </row>
    <row r="20" spans="1:4" ht="12.75">
      <c r="A20" s="20"/>
      <c r="B20" s="83" t="s">
        <v>72</v>
      </c>
      <c r="C20" s="84" t="s">
        <v>73</v>
      </c>
      <c r="D20" s="85" t="s">
        <v>27</v>
      </c>
    </row>
    <row r="21" spans="1:4" ht="144.95" customHeight="1">
      <c r="A21" s="89" t="s">
        <v>28</v>
      </c>
      <c r="B21" s="228">
        <f>'Ops Rep Data Entry'!B14</f>
        <v>0.75</v>
      </c>
      <c r="C21" s="229">
        <f>'Ops Rep Data Entry'!B15</f>
        <v>0.77</v>
      </c>
      <c r="D21" s="140" t="str">
        <f>'Ops Rep Data Entry'!B16</f>
        <v xml:space="preserve">The Resident QI team has implemented a communication tool that provides information to the care team about the resident's preferences.  All staff members have been trained and the QI Chair and Co-Chair are monitoring their outcomes. The Resident QI team is on hold pending Union vote.. </v>
      </c>
    </row>
    <row r="22" spans="1:4" ht="144.95" customHeight="1">
      <c r="A22" s="90" t="s">
        <v>29</v>
      </c>
      <c r="B22" s="230">
        <f>'Ops Rep Data Entry'!B19</f>
        <v>0.87</v>
      </c>
      <c r="C22" s="231">
        <f>'Ops Rep Data Entry'!B20</f>
        <v>0.91</v>
      </c>
      <c r="D22" s="140" t="str">
        <f>'Ops Rep Data Entry'!B21</f>
        <v>The family QI team is utilizing the complaint/complement form; the family members seem to be happy with increased responsiveness of management.  Since this is one of the duties of social services, they are moving forward with their goal to improve increased responsiveness from management.  Charlotte our social service designee has been meeting with our family group the first Wednesday of each month.</v>
      </c>
    </row>
    <row r="23" spans="1:4" ht="144.95" customHeight="1" thickBot="1">
      <c r="A23" s="91" t="s">
        <v>30</v>
      </c>
      <c r="B23" s="230">
        <f>'Ops Rep Data Entry'!B45</f>
        <v>0.54</v>
      </c>
      <c r="C23" s="231">
        <f>'Ops Rep Data Entry'!B47</f>
        <v>0.65</v>
      </c>
      <c r="D23" s="140" t="str">
        <f>'Ops Rep Data Entry'!B48</f>
        <v xml:space="preserve">This QI team is on hold until further notice from the union. The Management team has been meeting to develop new hire orientation. </v>
      </c>
    </row>
    <row r="24" spans="1:4" s="13" customFormat="1" ht="15">
      <c r="A24" s="37"/>
      <c r="B24" s="38"/>
      <c r="C24" s="38"/>
      <c r="D24" s="39"/>
    </row>
    <row r="26" spans="1:4" ht="23.25">
      <c r="A26" s="351" t="s">
        <v>204</v>
      </c>
      <c r="B26" s="351"/>
      <c r="C26" s="351"/>
      <c r="D26" s="351"/>
    </row>
    <row r="27" spans="1:4" s="13" customFormat="1" ht="18.75" customHeight="1" thickBot="1">
      <c r="A27" s="36"/>
      <c r="B27" s="36"/>
      <c r="C27" s="36"/>
      <c r="D27" s="36"/>
    </row>
    <row r="28" spans="1:4" ht="16.5" thickBot="1">
      <c r="A28" s="21"/>
      <c r="B28" s="92" t="s">
        <v>31</v>
      </c>
      <c r="C28" s="30" t="s">
        <v>51</v>
      </c>
      <c r="D28" s="31"/>
    </row>
    <row r="29" spans="1:4" ht="13.5" thickBot="1">
      <c r="A29" s="93" t="s">
        <v>88</v>
      </c>
      <c r="B29" s="232">
        <f>'Ops Rep Data Entry'!B25</f>
        <v>0.52</v>
      </c>
      <c r="C29" s="16"/>
      <c r="D29" s="16"/>
    </row>
    <row r="31" ht="12.75">
      <c r="C31" t="s">
        <v>113</v>
      </c>
    </row>
    <row r="36" spans="1:4" ht="23.25">
      <c r="A36" s="351" t="s">
        <v>205</v>
      </c>
      <c r="B36" s="351"/>
      <c r="C36" s="351"/>
      <c r="D36" s="351"/>
    </row>
    <row r="38" spans="1:3" ht="12.75">
      <c r="A38" s="102"/>
      <c r="B38" s="103"/>
      <c r="C38" s="32"/>
    </row>
    <row r="39" spans="1:3" ht="15">
      <c r="A39" s="97" t="s">
        <v>33</v>
      </c>
      <c r="B39" s="49" t="str">
        <f>'Ops Rep Data Entry'!B77</f>
        <v>Y</v>
      </c>
      <c r="C39" s="33"/>
    </row>
    <row r="40" spans="1:3" ht="15">
      <c r="A40" s="98" t="s">
        <v>34</v>
      </c>
      <c r="B40" s="49" t="str">
        <f>'Ops Rep Data Entry'!B79</f>
        <v>N</v>
      </c>
      <c r="C40" s="33"/>
    </row>
    <row r="41" spans="1:3" ht="15">
      <c r="A41" s="99" t="s">
        <v>35</v>
      </c>
      <c r="B41" s="49" t="str">
        <f>'Ops Rep Data Entry'!B81</f>
        <v>Y</v>
      </c>
      <c r="C41" s="33"/>
    </row>
    <row r="42" spans="1:3" ht="15.75" thickBot="1">
      <c r="A42" s="100" t="s">
        <v>36</v>
      </c>
      <c r="B42" s="49" t="str">
        <f>'Ops Rep Data Entry'!B83</f>
        <v>N</v>
      </c>
      <c r="C42" s="33"/>
    </row>
    <row r="43" spans="1:3" ht="15">
      <c r="A43" s="101"/>
      <c r="B43" s="50"/>
      <c r="C43" s="33"/>
    </row>
    <row r="44" spans="1:2" ht="13.5" thickBot="1">
      <c r="A44" s="34"/>
      <c r="B44" s="35"/>
    </row>
    <row r="45" spans="1:2" ht="13.5" thickBot="1">
      <c r="A45" s="104" t="s">
        <v>37</v>
      </c>
      <c r="B45" s="51">
        <f>'Ops Rep Data Entry'!B87</f>
        <v>41456</v>
      </c>
    </row>
    <row r="46" spans="1:2" s="13" customFormat="1" ht="15">
      <c r="A46" s="42"/>
      <c r="B46" s="43"/>
    </row>
    <row r="48" spans="1:4" ht="23.25">
      <c r="A48" s="351" t="s">
        <v>206</v>
      </c>
      <c r="B48" s="351"/>
      <c r="C48" s="351"/>
      <c r="D48" s="351"/>
    </row>
    <row r="49" ht="13.5" thickBot="1"/>
    <row r="50" spans="1:4" ht="12.75">
      <c r="A50" s="22"/>
      <c r="B50" s="96" t="s">
        <v>16</v>
      </c>
      <c r="C50" s="94" t="s">
        <v>21</v>
      </c>
      <c r="D50" s="95" t="s">
        <v>38</v>
      </c>
    </row>
    <row r="51" spans="1:4" ht="12.75">
      <c r="A51" s="97" t="s">
        <v>39</v>
      </c>
      <c r="B51" s="285">
        <f>'Ops Rep Data Entry'!B135</f>
        <v>1034508.68</v>
      </c>
      <c r="C51" s="285">
        <f>'Ops Rep Data Entry'!B136</f>
        <v>1116924</v>
      </c>
      <c r="D51" s="286">
        <f>B51-C51</f>
        <v>-82415.31999999995</v>
      </c>
    </row>
    <row r="52" spans="1:4" ht="12.75">
      <c r="A52" s="98" t="s">
        <v>40</v>
      </c>
      <c r="B52" s="285">
        <f>'Ops Rep Data Entry'!B141</f>
        <v>1247653</v>
      </c>
      <c r="C52" s="285">
        <f>'Ops Rep Data Entry'!B142</f>
        <v>1457852.7</v>
      </c>
      <c r="D52" s="286">
        <f>B52-C52</f>
        <v>-210199.69999999995</v>
      </c>
    </row>
    <row r="53" spans="1:4" ht="13.5" thickBot="1">
      <c r="A53" s="105" t="s">
        <v>41</v>
      </c>
      <c r="B53" s="287">
        <f>B51-B52</f>
        <v>-213144.31999999995</v>
      </c>
      <c r="C53" s="287">
        <f>C51-C52</f>
        <v>-340928.69999999995</v>
      </c>
      <c r="D53" s="286">
        <f>B53-C53</f>
        <v>127784.38</v>
      </c>
    </row>
    <row r="54" spans="1:4" ht="6.75" customHeight="1" thickBot="1">
      <c r="A54" s="23"/>
      <c r="B54" s="288"/>
      <c r="C54" s="288"/>
      <c r="D54" s="289"/>
    </row>
    <row r="55" spans="1:4" ht="12.75">
      <c r="A55" s="106" t="s">
        <v>42</v>
      </c>
      <c r="B55" s="290">
        <f>'Ops Rep Data Entry'!B137</f>
        <v>8777997.48</v>
      </c>
      <c r="C55" s="290">
        <f>'Ops Rep Data Entry'!B138</f>
        <v>8755243</v>
      </c>
      <c r="D55" s="286">
        <f>B55-C55</f>
        <v>22754.480000000447</v>
      </c>
    </row>
    <row r="56" spans="1:4" ht="12.75">
      <c r="A56" s="98" t="s">
        <v>43</v>
      </c>
      <c r="B56" s="285">
        <f>'Ops Rep Data Entry'!B143</f>
        <v>10565806</v>
      </c>
      <c r="C56" s="285">
        <f>'Ops Rep Data Entry'!B144</f>
        <v>11447072</v>
      </c>
      <c r="D56" s="286">
        <f>B56-C56</f>
        <v>-881266</v>
      </c>
    </row>
    <row r="57" spans="1:4" ht="13.5" thickBot="1">
      <c r="A57" s="105" t="s">
        <v>44</v>
      </c>
      <c r="B57" s="287">
        <f>B55-B56</f>
        <v>-1787808.5199999996</v>
      </c>
      <c r="C57" s="287">
        <f>C55-C56</f>
        <v>-2691829</v>
      </c>
      <c r="D57" s="286">
        <f>B57-C57</f>
        <v>904020.4800000004</v>
      </c>
    </row>
    <row r="58" spans="1:4" ht="15">
      <c r="A58" s="24"/>
      <c r="B58" s="40"/>
      <c r="C58" s="40"/>
      <c r="D58" s="40"/>
    </row>
    <row r="59" spans="1:4" s="13" customFormat="1" ht="15.75" thickBot="1">
      <c r="A59" s="24"/>
      <c r="B59" s="25"/>
      <c r="C59" s="25"/>
      <c r="D59" s="25"/>
    </row>
    <row r="60" spans="1:4" s="12" customFormat="1" ht="12.75">
      <c r="A60" s="96" t="s">
        <v>45</v>
      </c>
      <c r="B60" s="107" t="s">
        <v>10</v>
      </c>
      <c r="C60" s="107" t="s">
        <v>150</v>
      </c>
      <c r="D60" s="108" t="s">
        <v>151</v>
      </c>
    </row>
    <row r="61" spans="1:4" ht="13.5" thickBot="1">
      <c r="A61" s="265" t="s">
        <v>46</v>
      </c>
      <c r="B61" s="266">
        <f>'Ops Rep Data Entry'!B97/'Ops Rep Data Entry'!B101</f>
        <v>0.7232142857142857</v>
      </c>
      <c r="C61" s="266">
        <f>'Ops Rep Data Entry'!B100/'Ops Rep Data Entry'!B101</f>
        <v>0.7946428571428571</v>
      </c>
      <c r="D61" s="267">
        <f>B61-C61</f>
        <v>-0.0714285714285714</v>
      </c>
    </row>
    <row r="62" spans="1:4" s="13" customFormat="1" ht="12.75">
      <c r="A62" s="41"/>
      <c r="B62" s="52"/>
      <c r="C62" s="52"/>
      <c r="D62" s="52"/>
    </row>
    <row r="63" spans="1:4" ht="13.5" thickBot="1">
      <c r="A63" s="2"/>
      <c r="B63" s="53"/>
      <c r="C63" s="53"/>
      <c r="D63" s="53"/>
    </row>
    <row r="64" spans="1:4" ht="12.75">
      <c r="A64" s="109" t="s">
        <v>102</v>
      </c>
      <c r="B64" s="94" t="s">
        <v>23</v>
      </c>
      <c r="C64" s="94" t="s">
        <v>32</v>
      </c>
      <c r="D64" s="95" t="s">
        <v>47</v>
      </c>
    </row>
    <row r="65" spans="1:4" ht="12.75">
      <c r="A65" s="26" t="s">
        <v>48</v>
      </c>
      <c r="B65" s="54">
        <f>'Ops Rep Data Entry'!B119</f>
        <v>17</v>
      </c>
      <c r="C65" s="54">
        <f>'Ops Rep Data Entry'!B120</f>
        <v>16</v>
      </c>
      <c r="D65" s="55">
        <f>'Ops Rep Data Entry'!B121</f>
        <v>23</v>
      </c>
    </row>
    <row r="66" spans="1:4" ht="13.5" thickBot="1">
      <c r="A66" s="27" t="s">
        <v>103</v>
      </c>
      <c r="B66" s="56">
        <f>'Ops Rep Data Entry'!B97</f>
        <v>162</v>
      </c>
      <c r="C66" s="56">
        <f>'Ops Rep Data Entry'!B98</f>
        <v>158</v>
      </c>
      <c r="D66" s="57">
        <f>'Ops Rep Data Entry'!B99</f>
        <v>160</v>
      </c>
    </row>
    <row r="67" spans="1:4" s="13" customFormat="1" ht="12.75">
      <c r="A67" s="29"/>
      <c r="B67" s="58"/>
      <c r="C67" s="58"/>
      <c r="D67" s="58"/>
    </row>
    <row r="69" spans="1:4" ht="23.25">
      <c r="A69" s="351" t="s">
        <v>49</v>
      </c>
      <c r="B69" s="351"/>
      <c r="C69" s="351"/>
      <c r="D69" s="351"/>
    </row>
    <row r="70" ht="13.5" thickBot="1"/>
    <row r="71" spans="1:4" ht="114.75">
      <c r="A71" s="110" t="s">
        <v>50</v>
      </c>
      <c r="B71" s="164">
        <f>'Ops Rep Data Entry'!B160</f>
        <v>1800000</v>
      </c>
      <c r="C71" s="112" t="s">
        <v>51</v>
      </c>
      <c r="D71" s="233" t="str">
        <f>'Ops Rep Data Entry'!B161</f>
        <v xml:space="preserve">This past month we had an increased with our average overall census from 158 to 162.  We have seen an increase in the amount of referrals from the area hospital.  I project to increase our overal census to increase to 164 in the month of August.  This should support a projection of an increase of our revenue.   </v>
      </c>
    </row>
    <row r="72" spans="1:4" ht="89.25">
      <c r="A72" s="111" t="s">
        <v>52</v>
      </c>
      <c r="B72" s="165">
        <f>'Ops Rep Data Entry'!B163</f>
        <v>1500000</v>
      </c>
      <c r="C72" s="113" t="s">
        <v>51</v>
      </c>
      <c r="D72" s="333" t="str">
        <f>'Ops Rep Data Entry'!B164</f>
        <v xml:space="preserve">We have seen an increase in census which will increase the need for expenses with supplies and staffing.  With a census of 165 to 170 this would support an additional CNA or Nurse on our short term Medicare unit.                                                                                                                                                                                                                                                                                                                                                                                                                                                                                                                                                                                                                                                                                                                                                                                                                                                                                                                                                                                  </v>
      </c>
    </row>
    <row r="73" spans="1:4" ht="13.5" thickBot="1">
      <c r="A73" s="28" t="s">
        <v>53</v>
      </c>
      <c r="B73" s="334">
        <f>B71-B72</f>
        <v>300000</v>
      </c>
      <c r="C73" s="153"/>
      <c r="D73" s="234"/>
    </row>
    <row r="74" spans="1:4" ht="15">
      <c r="A74" s="29"/>
      <c r="B74" s="154"/>
      <c r="C74" s="155"/>
      <c r="D74" s="156"/>
    </row>
    <row r="76" spans="1:4" ht="23.25">
      <c r="A76" s="351" t="s">
        <v>54</v>
      </c>
      <c r="B76" s="351"/>
      <c r="C76" s="351"/>
      <c r="D76" s="351"/>
    </row>
    <row r="77" ht="13.5" thickBot="1"/>
    <row r="78" spans="1:2" ht="25.5">
      <c r="A78" s="114" t="s">
        <v>55</v>
      </c>
      <c r="B78" s="115" t="s">
        <v>56</v>
      </c>
    </row>
    <row r="79" spans="1:2" ht="12.75">
      <c r="A79" s="157" t="str">
        <f>IF('Ops Rep Data Entry'!A172="","",'Ops Rep Data Entry'!A172)</f>
        <v/>
      </c>
      <c r="B79" s="158" t="str">
        <f>IF('Ops Rep Data Entry'!B172="","",'Ops Rep Data Entry'!B172)</f>
        <v/>
      </c>
    </row>
    <row r="80" spans="1:2" ht="12.75">
      <c r="A80" s="157" t="str">
        <f>IF('Ops Rep Data Entry'!A173="","",'Ops Rep Data Entry'!A173)</f>
        <v/>
      </c>
      <c r="B80" s="158" t="str">
        <f>IF('Ops Rep Data Entry'!B173="","",'Ops Rep Data Entry'!B173)</f>
        <v/>
      </c>
    </row>
    <row r="81" spans="1:2" ht="12.75">
      <c r="A81" s="157" t="str">
        <f>IF('Ops Rep Data Entry'!A174="","",'Ops Rep Data Entry'!A174)</f>
        <v/>
      </c>
      <c r="B81" s="158" t="str">
        <f>IF('Ops Rep Data Entry'!B174="","",'Ops Rep Data Entry'!B174)</f>
        <v/>
      </c>
    </row>
    <row r="82" spans="1:2" ht="12.75">
      <c r="A82" s="157" t="str">
        <f>IF('Ops Rep Data Entry'!A175="","",'Ops Rep Data Entry'!A175)</f>
        <v/>
      </c>
      <c r="B82" s="158" t="str">
        <f>IF('Ops Rep Data Entry'!B175="","",'Ops Rep Data Entry'!B175)</f>
        <v/>
      </c>
    </row>
    <row r="83" spans="1:2" ht="12.75">
      <c r="A83" s="157" t="str">
        <f>IF('Ops Rep Data Entry'!A176="","",'Ops Rep Data Entry'!A176)</f>
        <v/>
      </c>
      <c r="B83" s="158" t="str">
        <f>IF('Ops Rep Data Entry'!B176="","",'Ops Rep Data Entry'!B176)</f>
        <v/>
      </c>
    </row>
    <row r="84" spans="1:2" ht="12.75">
      <c r="A84" s="157" t="str">
        <f>IF('Ops Rep Data Entry'!A177="","",'Ops Rep Data Entry'!A177)</f>
        <v/>
      </c>
      <c r="B84" s="158" t="str">
        <f>IF('Ops Rep Data Entry'!B177="","",'Ops Rep Data Entry'!B177)</f>
        <v/>
      </c>
    </row>
    <row r="85" spans="1:2" ht="12.75">
      <c r="A85" s="157" t="str">
        <f>IF('Ops Rep Data Entry'!A178="","",'Ops Rep Data Entry'!A178)</f>
        <v/>
      </c>
      <c r="B85" s="158" t="str">
        <f>IF('Ops Rep Data Entry'!B178="","",'Ops Rep Data Entry'!B178)</f>
        <v/>
      </c>
    </row>
    <row r="86" spans="1:2" ht="12.75">
      <c r="A86" s="157" t="str">
        <f>IF('Ops Rep Data Entry'!A179="","",'Ops Rep Data Entry'!A179)</f>
        <v/>
      </c>
      <c r="B86" s="158" t="str">
        <f>IF('Ops Rep Data Entry'!B179="","",'Ops Rep Data Entry'!B179)</f>
        <v/>
      </c>
    </row>
    <row r="87" spans="1:2" ht="12.75">
      <c r="A87" s="157" t="str">
        <f>IF('Ops Rep Data Entry'!A180="","",'Ops Rep Data Entry'!A180)</f>
        <v/>
      </c>
      <c r="B87" s="158" t="str">
        <f>IF('Ops Rep Data Entry'!B180="","",'Ops Rep Data Entry'!B180)</f>
        <v/>
      </c>
    </row>
    <row r="88" spans="1:2" ht="12.75">
      <c r="A88" s="157" t="str">
        <f>IF('Ops Rep Data Entry'!A181="","",'Ops Rep Data Entry'!A181)</f>
        <v/>
      </c>
      <c r="B88" s="158" t="str">
        <f>IF('Ops Rep Data Entry'!B181="","",'Ops Rep Data Entry'!B181)</f>
        <v/>
      </c>
    </row>
    <row r="89" spans="1:2" ht="12.75">
      <c r="A89" s="157" t="str">
        <f>IF('Ops Rep Data Entry'!A182="","",'Ops Rep Data Entry'!A182)</f>
        <v/>
      </c>
      <c r="B89" s="158" t="str">
        <f>IF('Ops Rep Data Entry'!B182="","",'Ops Rep Data Entry'!B182)</f>
        <v/>
      </c>
    </row>
    <row r="90" spans="1:2" ht="12.75">
      <c r="A90" s="157" t="str">
        <f>IF('Ops Rep Data Entry'!A183="","",'Ops Rep Data Entry'!A183)</f>
        <v/>
      </c>
      <c r="B90" s="158" t="str">
        <f>IF('Ops Rep Data Entry'!B183="","",'Ops Rep Data Entry'!B183)</f>
        <v/>
      </c>
    </row>
    <row r="91" spans="1:2" ht="12.75">
      <c r="A91" s="157" t="str">
        <f>IF('Ops Rep Data Entry'!A184="","",'Ops Rep Data Entry'!A184)</f>
        <v/>
      </c>
      <c r="B91" s="158" t="str">
        <f>IF('Ops Rep Data Entry'!B184="","",'Ops Rep Data Entry'!B184)</f>
        <v/>
      </c>
    </row>
    <row r="92" spans="1:2" ht="12.75">
      <c r="A92" s="157" t="str">
        <f>IF('Ops Rep Data Entry'!A185="","",'Ops Rep Data Entry'!A185)</f>
        <v/>
      </c>
      <c r="B92" s="158" t="str">
        <f>IF('Ops Rep Data Entry'!B185="","",'Ops Rep Data Entry'!B185)</f>
        <v/>
      </c>
    </row>
    <row r="93" spans="1:2" ht="13.5" thickBot="1">
      <c r="A93" s="157" t="str">
        <f>IF('Ops Rep Data Entry'!A186="","",'Ops Rep Data Entry'!A186)</f>
        <v/>
      </c>
      <c r="B93" s="158" t="str">
        <f>IF('Ops Rep Data Entry'!B186="","",'Ops Rep Data Entry'!B186)</f>
        <v/>
      </c>
    </row>
    <row r="94" spans="1:2" ht="13.5" thickBot="1">
      <c r="A94" s="59" t="s">
        <v>57</v>
      </c>
      <c r="B94" s="159">
        <f>SUM(B79:B93)</f>
        <v>0</v>
      </c>
    </row>
    <row r="95" spans="1:4" ht="12.75">
      <c r="A95" s="29"/>
      <c r="B95" s="156"/>
      <c r="C95" s="13"/>
      <c r="D95" s="13"/>
    </row>
    <row r="96" spans="1:4" ht="12.75">
      <c r="A96" s="29"/>
      <c r="B96" s="156"/>
      <c r="C96" s="13"/>
      <c r="D96" s="13"/>
    </row>
    <row r="97" spans="1:4" ht="23.25">
      <c r="A97" s="351" t="s">
        <v>58</v>
      </c>
      <c r="B97" s="351"/>
      <c r="C97" s="351"/>
      <c r="D97" s="351"/>
    </row>
    <row r="98" ht="13.5" thickBot="1"/>
    <row r="99" spans="1:4" ht="25.5">
      <c r="A99" s="114" t="s">
        <v>59</v>
      </c>
      <c r="B99" s="116" t="s">
        <v>60</v>
      </c>
      <c r="C99" s="117" t="s">
        <v>61</v>
      </c>
      <c r="D99" s="118" t="s">
        <v>62</v>
      </c>
    </row>
    <row r="100" spans="1:4" ht="12.75">
      <c r="A100" s="160" t="str">
        <f>IF('Ops Rep Data Entry'!A191="","",'Ops Rep Data Entry'!A191)</f>
        <v/>
      </c>
      <c r="B100" s="161" t="str">
        <f>IF('Ops Rep Data Entry'!B191="","",'Ops Rep Data Entry'!B191)</f>
        <v/>
      </c>
      <c r="C100" s="162" t="str">
        <f>IF('Ops Rep Data Entry'!C191="","",'Ops Rep Data Entry'!C191)</f>
        <v/>
      </c>
      <c r="D100" s="160" t="str">
        <f>IF('Ops Rep Data Entry'!D191="","",'Ops Rep Data Entry'!D191)</f>
        <v/>
      </c>
    </row>
    <row r="101" spans="1:4" ht="12.75">
      <c r="A101" s="160" t="str">
        <f>IF('Ops Rep Data Entry'!A192="","",'Ops Rep Data Entry'!A192)</f>
        <v/>
      </c>
      <c r="B101" s="161" t="str">
        <f>IF('Ops Rep Data Entry'!B192="","",'Ops Rep Data Entry'!B192)</f>
        <v/>
      </c>
      <c r="C101" s="162" t="str">
        <f>IF('Ops Rep Data Entry'!C192="","",'Ops Rep Data Entry'!C192)</f>
        <v/>
      </c>
      <c r="D101" s="160" t="str">
        <f>IF('Ops Rep Data Entry'!D192="","",'Ops Rep Data Entry'!D192)</f>
        <v/>
      </c>
    </row>
    <row r="102" spans="1:4" ht="12.75">
      <c r="A102" s="160" t="str">
        <f>IF('Ops Rep Data Entry'!A193="","",'Ops Rep Data Entry'!A193)</f>
        <v/>
      </c>
      <c r="B102" s="161" t="str">
        <f>IF('Ops Rep Data Entry'!B193="","",'Ops Rep Data Entry'!B193)</f>
        <v/>
      </c>
      <c r="C102" s="162" t="str">
        <f>IF('Ops Rep Data Entry'!C193="","",'Ops Rep Data Entry'!C193)</f>
        <v/>
      </c>
      <c r="D102" s="160" t="str">
        <f>IF('Ops Rep Data Entry'!D193="","",'Ops Rep Data Entry'!D193)</f>
        <v/>
      </c>
    </row>
    <row r="103" spans="1:4" ht="12.75">
      <c r="A103" s="160" t="str">
        <f>IF('Ops Rep Data Entry'!A194="","",'Ops Rep Data Entry'!A194)</f>
        <v/>
      </c>
      <c r="B103" s="161" t="str">
        <f>IF('Ops Rep Data Entry'!B194="","",'Ops Rep Data Entry'!B194)</f>
        <v/>
      </c>
      <c r="C103" s="162" t="str">
        <f>IF('Ops Rep Data Entry'!C194="","",'Ops Rep Data Entry'!C194)</f>
        <v/>
      </c>
      <c r="D103" s="160" t="str">
        <f>IF('Ops Rep Data Entry'!D194="","",'Ops Rep Data Entry'!D194)</f>
        <v/>
      </c>
    </row>
    <row r="104" spans="1:4" ht="12.75">
      <c r="A104" s="160" t="str">
        <f>IF('Ops Rep Data Entry'!A195="","",'Ops Rep Data Entry'!A195)</f>
        <v/>
      </c>
      <c r="B104" s="161" t="str">
        <f>IF('Ops Rep Data Entry'!B195="","",'Ops Rep Data Entry'!B195)</f>
        <v/>
      </c>
      <c r="C104" s="162" t="str">
        <f>IF('Ops Rep Data Entry'!C195="","",'Ops Rep Data Entry'!C195)</f>
        <v/>
      </c>
      <c r="D104" s="160" t="str">
        <f>IF('Ops Rep Data Entry'!D195="","",'Ops Rep Data Entry'!D195)</f>
        <v/>
      </c>
    </row>
    <row r="105" spans="1:4" ht="12.75">
      <c r="A105" s="160" t="str">
        <f>IF('Ops Rep Data Entry'!A196="","",'Ops Rep Data Entry'!A196)</f>
        <v/>
      </c>
      <c r="B105" s="163" t="str">
        <f>IF('Ops Rep Data Entry'!B196="","",'Ops Rep Data Entry'!B196)</f>
        <v/>
      </c>
      <c r="C105" s="162" t="str">
        <f>IF('Ops Rep Data Entry'!C196="","",'Ops Rep Data Entry'!C196)</f>
        <v/>
      </c>
      <c r="D105" s="160" t="str">
        <f>IF('Ops Rep Data Entry'!D196="","",'Ops Rep Data Entry'!D196)</f>
        <v/>
      </c>
    </row>
    <row r="107" ht="23.25" customHeight="1" thickBot="1">
      <c r="A107" s="301" t="s">
        <v>251</v>
      </c>
    </row>
    <row r="108" spans="1:2" ht="12.75">
      <c r="A108" s="303" t="s">
        <v>247</v>
      </c>
      <c r="B108" s="302">
        <f>'Ops Rep Data Entry'!B203</f>
        <v>0</v>
      </c>
    </row>
    <row r="109" spans="1:2" ht="12.75">
      <c r="A109" s="304" t="s">
        <v>248</v>
      </c>
      <c r="B109" s="302">
        <f>'Ops Rep Data Entry'!B204</f>
        <v>0</v>
      </c>
    </row>
    <row r="110" spans="1:2" ht="12.75">
      <c r="A110" s="304" t="s">
        <v>249</v>
      </c>
      <c r="B110" s="302">
        <f>'Ops Rep Data Entry'!B205</f>
        <v>0</v>
      </c>
    </row>
    <row r="111" spans="1:2" ht="12.75">
      <c r="A111" s="335" t="s">
        <v>250</v>
      </c>
      <c r="B111" s="302">
        <f>'Ops Rep Data Entry'!B206</f>
        <v>0</v>
      </c>
    </row>
    <row r="112" spans="1:2" ht="12.75">
      <c r="A112" s="336" t="s">
        <v>257</v>
      </c>
      <c r="B112" s="302">
        <f>'Ops Rep Data Entry'!B207</f>
        <v>0</v>
      </c>
    </row>
    <row r="890" ht="12.75">
      <c r="AA890" s="35"/>
    </row>
  </sheetData>
  <sheetProtection sheet="1" objects="1" scenarios="1"/>
  <mergeCells count="12">
    <mergeCell ref="C7:D7"/>
    <mergeCell ref="C8:D8"/>
    <mergeCell ref="A10:D10"/>
    <mergeCell ref="A69:D69"/>
    <mergeCell ref="A76:D76"/>
    <mergeCell ref="A97:D97"/>
    <mergeCell ref="A48:D48"/>
    <mergeCell ref="A13:D13"/>
    <mergeCell ref="A15:D15"/>
    <mergeCell ref="A17:D17"/>
    <mergeCell ref="A26:D26"/>
    <mergeCell ref="A36:D36"/>
  </mergeCells>
  <printOptions/>
  <pageMargins left="0.7" right="0.7" top="0.75" bottom="0.75" header="0.3" footer="0.3"/>
  <pageSetup horizontalDpi="600" verticalDpi="600" orientation="landscape" paperSize="200" scale="80" r:id="rId2"/>
  <rowBreaks count="2" manualBreakCount="2">
    <brk id="16" max="16383" man="1"/>
    <brk id="68" max="16383" man="1"/>
  </rowBreaks>
  <drawing r:id="rId1"/>
</worksheet>
</file>

<file path=xl/worksheets/sheet2.xml><?xml version="1.0" encoding="utf-8"?>
<worksheet xmlns="http://schemas.openxmlformats.org/spreadsheetml/2006/main" xmlns:r="http://schemas.openxmlformats.org/officeDocument/2006/relationships">
  <sheetPr>
    <tabColor indexed="47"/>
  </sheetPr>
  <dimension ref="A1:D134"/>
  <sheetViews>
    <sheetView workbookViewId="0" topLeftCell="A112">
      <selection activeCell="B136" sqref="B136"/>
    </sheetView>
  </sheetViews>
  <sheetFormatPr defaultColWidth="9.140625" defaultRowHeight="12.75"/>
  <cols>
    <col min="1" max="1" width="3.8515625" style="0" customWidth="1"/>
    <col min="2" max="2" width="75.8515625" style="0" customWidth="1"/>
  </cols>
  <sheetData>
    <row r="1" ht="12.75">
      <c r="A1" t="s">
        <v>0</v>
      </c>
    </row>
    <row r="2" ht="12.75">
      <c r="B2" s="307" t="s">
        <v>259</v>
      </c>
    </row>
    <row r="3" s="1" customFormat="1" ht="12.75">
      <c r="A3" s="71" t="s">
        <v>65</v>
      </c>
    </row>
    <row r="5" ht="12.75">
      <c r="A5" s="2" t="s">
        <v>1</v>
      </c>
    </row>
    <row r="6" ht="63.75">
      <c r="B6" s="72" t="s">
        <v>115</v>
      </c>
    </row>
    <row r="7" ht="12.75">
      <c r="B7" s="255" t="s">
        <v>260</v>
      </c>
    </row>
    <row r="9" ht="12.75">
      <c r="A9" s="2" t="s">
        <v>2</v>
      </c>
    </row>
    <row r="10" ht="63.75">
      <c r="B10" s="72" t="s">
        <v>116</v>
      </c>
    </row>
    <row r="11" ht="12.75">
      <c r="B11" s="255" t="s">
        <v>261</v>
      </c>
    </row>
    <row r="13" s="1" customFormat="1" ht="12.75">
      <c r="A13" s="71" t="s">
        <v>66</v>
      </c>
    </row>
    <row r="14" s="3" customFormat="1" ht="12.75"/>
    <row r="15" ht="12.75">
      <c r="A15" s="2" t="s">
        <v>3</v>
      </c>
    </row>
    <row r="16" ht="25.5">
      <c r="B16" s="72" t="s">
        <v>117</v>
      </c>
    </row>
    <row r="17" ht="12.75">
      <c r="B17" s="255" t="s">
        <v>170</v>
      </c>
    </row>
    <row r="20" s="1" customFormat="1" ht="12.75">
      <c r="A20" s="71" t="s">
        <v>67</v>
      </c>
    </row>
    <row r="21" spans="1:4" s="3" customFormat="1" ht="12.75">
      <c r="A21" s="4" t="s">
        <v>133</v>
      </c>
      <c r="B21" s="127" t="s">
        <v>171</v>
      </c>
      <c r="D21" s="5"/>
    </row>
    <row r="22" spans="2:4" ht="12.75">
      <c r="B22" s="256" t="s">
        <v>172</v>
      </c>
      <c r="D22" s="128"/>
    </row>
    <row r="23" spans="2:4" ht="25.5" customHeight="1">
      <c r="B23" s="257" t="s">
        <v>175</v>
      </c>
      <c r="D23" s="129"/>
    </row>
    <row r="24" spans="2:4" ht="12.75">
      <c r="B24" s="125"/>
      <c r="D24" s="129"/>
    </row>
    <row r="25" spans="1:4" ht="12.75">
      <c r="A25" s="2" t="s">
        <v>173</v>
      </c>
      <c r="B25" s="2" t="s">
        <v>174</v>
      </c>
      <c r="D25" s="3"/>
    </row>
    <row r="26" spans="2:4" ht="25.5">
      <c r="B26" s="132" t="s">
        <v>176</v>
      </c>
      <c r="D26" s="5"/>
    </row>
    <row r="27" spans="2:4" ht="12.75">
      <c r="B27" s="258" t="s">
        <v>224</v>
      </c>
      <c r="D27" s="131"/>
    </row>
    <row r="28" ht="12.75">
      <c r="D28" s="131"/>
    </row>
    <row r="29" spans="1:4" ht="12.75">
      <c r="A29" s="2" t="s">
        <v>177</v>
      </c>
      <c r="B29" s="2" t="s">
        <v>178</v>
      </c>
      <c r="D29" s="129"/>
    </row>
    <row r="30" spans="2:4" ht="63.75">
      <c r="B30" s="132" t="s">
        <v>179</v>
      </c>
      <c r="D30" s="5"/>
    </row>
    <row r="31" spans="2:4" ht="12.75">
      <c r="B31" s="255" t="s">
        <v>262</v>
      </c>
      <c r="D31" s="131"/>
    </row>
    <row r="32" spans="2:4" ht="12.75">
      <c r="B32" s="255"/>
      <c r="D32" s="131"/>
    </row>
    <row r="33" spans="1:4" ht="12.75">
      <c r="A33" s="2" t="s">
        <v>196</v>
      </c>
      <c r="D33" s="131"/>
    </row>
    <row r="34" spans="2:4" ht="63.75">
      <c r="B34" s="72" t="s">
        <v>118</v>
      </c>
      <c r="D34" s="7"/>
    </row>
    <row r="35" ht="12.75">
      <c r="B35" s="255" t="s">
        <v>262</v>
      </c>
    </row>
    <row r="37" s="1" customFormat="1" ht="12.75">
      <c r="A37" s="71" t="s">
        <v>68</v>
      </c>
    </row>
    <row r="39" ht="12.75">
      <c r="A39" s="2" t="s">
        <v>4</v>
      </c>
    </row>
    <row r="40" ht="37.5" customHeight="1">
      <c r="B40" s="132" t="s">
        <v>180</v>
      </c>
    </row>
    <row r="41" ht="12.75">
      <c r="B41" s="255" t="s">
        <v>263</v>
      </c>
    </row>
    <row r="43" ht="12.75">
      <c r="A43" s="2" t="s">
        <v>5</v>
      </c>
    </row>
    <row r="44" ht="51">
      <c r="B44" s="132" t="s">
        <v>208</v>
      </c>
    </row>
    <row r="45" ht="12.75">
      <c r="B45" s="255" t="s">
        <v>264</v>
      </c>
    </row>
    <row r="47" ht="12.75">
      <c r="A47" s="44" t="s">
        <v>193</v>
      </c>
    </row>
    <row r="48" ht="51">
      <c r="B48" s="73" t="s">
        <v>134</v>
      </c>
    </row>
    <row r="50" ht="12.75">
      <c r="A50" s="44" t="s">
        <v>194</v>
      </c>
    </row>
    <row r="51" ht="51">
      <c r="B51" s="74" t="s">
        <v>135</v>
      </c>
    </row>
    <row r="53" ht="12.75">
      <c r="A53" s="44" t="s">
        <v>223</v>
      </c>
    </row>
    <row r="54" ht="63.75">
      <c r="B54" s="73" t="s">
        <v>136</v>
      </c>
    </row>
    <row r="57" s="1" customFormat="1" ht="12.75">
      <c r="A57" s="71" t="s">
        <v>69</v>
      </c>
    </row>
    <row r="59" ht="12.75">
      <c r="A59" s="2" t="s">
        <v>6</v>
      </c>
    </row>
    <row r="60" spans="2:4" ht="53.25" customHeight="1">
      <c r="B60" s="132" t="s">
        <v>265</v>
      </c>
      <c r="D60" s="5"/>
    </row>
    <row r="61" spans="2:4" ht="12.75">
      <c r="B61" s="255" t="s">
        <v>181</v>
      </c>
      <c r="D61" s="131"/>
    </row>
    <row r="62" ht="12.75">
      <c r="D62" s="7"/>
    </row>
    <row r="63" spans="1:2" ht="12.75">
      <c r="A63" s="4" t="s">
        <v>173</v>
      </c>
      <c r="B63" s="2" t="s">
        <v>185</v>
      </c>
    </row>
    <row r="64" spans="2:4" ht="12.75">
      <c r="B64" s="132" t="s">
        <v>184</v>
      </c>
      <c r="D64" s="5"/>
    </row>
    <row r="65" spans="2:4" ht="12.75">
      <c r="B65" s="255" t="s">
        <v>183</v>
      </c>
      <c r="D65" s="11"/>
    </row>
    <row r="66" ht="12.75">
      <c r="D66" s="7"/>
    </row>
    <row r="67" spans="1:4" ht="12.75">
      <c r="A67" s="126" t="s">
        <v>177</v>
      </c>
      <c r="B67" s="4" t="s">
        <v>147</v>
      </c>
      <c r="D67" s="131"/>
    </row>
    <row r="68" spans="2:4" ht="66" customHeight="1">
      <c r="B68" s="132" t="s">
        <v>226</v>
      </c>
      <c r="D68" s="7"/>
    </row>
    <row r="69" spans="2:4" ht="12.75">
      <c r="B69" s="132" t="s">
        <v>182</v>
      </c>
      <c r="D69" s="7"/>
    </row>
    <row r="70" spans="2:4" ht="12.75">
      <c r="B70" s="132"/>
      <c r="D70" s="7"/>
    </row>
    <row r="71" spans="1:4" ht="12.75">
      <c r="A71" s="4" t="s">
        <v>187</v>
      </c>
      <c r="D71" s="7"/>
    </row>
    <row r="72" spans="2:4" ht="38.25">
      <c r="B72" s="72" t="s">
        <v>119</v>
      </c>
      <c r="D72" s="5"/>
    </row>
    <row r="73" spans="2:4" ht="12.75">
      <c r="B73" s="255" t="s">
        <v>230</v>
      </c>
      <c r="D73" s="7"/>
    </row>
    <row r="74" spans="2:4" ht="12.75">
      <c r="B74" s="255" t="s">
        <v>231</v>
      </c>
      <c r="D74" s="7"/>
    </row>
    <row r="75" spans="2:4" ht="12.75">
      <c r="B75" s="255" t="s">
        <v>232</v>
      </c>
      <c r="D75" s="7"/>
    </row>
    <row r="76" spans="2:4" ht="12.75">
      <c r="B76" s="255" t="s">
        <v>233</v>
      </c>
      <c r="D76" s="7"/>
    </row>
    <row r="77" spans="2:4" ht="12.75">
      <c r="B77" s="255" t="s">
        <v>234</v>
      </c>
      <c r="D77" s="7"/>
    </row>
    <row r="78" spans="2:4" ht="12.75">
      <c r="B78" s="255"/>
      <c r="D78" s="7"/>
    </row>
    <row r="79" spans="1:4" ht="12.75">
      <c r="A79" s="2" t="s">
        <v>219</v>
      </c>
      <c r="B79" s="255"/>
      <c r="D79" s="7"/>
    </row>
    <row r="80" spans="2:4" ht="25.5">
      <c r="B80" s="132" t="s">
        <v>220</v>
      </c>
      <c r="D80" s="7"/>
    </row>
    <row r="81" ht="12.75">
      <c r="D81" s="5"/>
    </row>
    <row r="82" s="1" customFormat="1" ht="12.75">
      <c r="A82" s="1" t="s">
        <v>70</v>
      </c>
    </row>
    <row r="83" s="3" customFormat="1" ht="12.75"/>
    <row r="84" ht="12.75">
      <c r="A84" s="4" t="s">
        <v>188</v>
      </c>
    </row>
    <row r="85" ht="38.25">
      <c r="B85" s="132" t="s">
        <v>228</v>
      </c>
    </row>
    <row r="86" spans="2:4" ht="12.75">
      <c r="B86" t="s">
        <v>7</v>
      </c>
      <c r="D86" s="5"/>
    </row>
    <row r="87" ht="12.75">
      <c r="D87" s="131"/>
    </row>
    <row r="88" spans="1:4" ht="12.75">
      <c r="A88" s="4" t="s">
        <v>210</v>
      </c>
      <c r="D88" s="7"/>
    </row>
    <row r="89" spans="2:4" ht="38.25">
      <c r="B89" s="132" t="s">
        <v>227</v>
      </c>
      <c r="D89" s="131"/>
    </row>
    <row r="90" ht="12.75">
      <c r="B90" t="s">
        <v>7</v>
      </c>
    </row>
    <row r="91" ht="12.75">
      <c r="D91" s="5"/>
    </row>
    <row r="92" spans="1:4" ht="12.75">
      <c r="A92" s="4" t="s">
        <v>211</v>
      </c>
      <c r="D92" s="131"/>
    </row>
    <row r="93" spans="2:4" ht="38.25" customHeight="1">
      <c r="B93" s="132" t="s">
        <v>229</v>
      </c>
      <c r="D93" s="7"/>
    </row>
    <row r="94" spans="2:4" ht="12.75">
      <c r="B94" t="s">
        <v>7</v>
      </c>
      <c r="D94" s="131"/>
    </row>
    <row r="96" spans="1:4" ht="12.75">
      <c r="A96" s="4" t="s">
        <v>212</v>
      </c>
      <c r="D96" s="131"/>
    </row>
    <row r="97" spans="2:4" ht="25.5">
      <c r="B97" s="132" t="s">
        <v>189</v>
      </c>
      <c r="D97" s="131"/>
    </row>
    <row r="98" spans="2:4" ht="12.75">
      <c r="B98" t="s">
        <v>7</v>
      </c>
      <c r="D98" s="5"/>
    </row>
    <row r="99" ht="12.75">
      <c r="D99" s="128"/>
    </row>
    <row r="100" spans="1:4" ht="12.75">
      <c r="A100" s="4" t="s">
        <v>213</v>
      </c>
      <c r="D100" s="131"/>
    </row>
    <row r="101" spans="2:4" ht="38.25">
      <c r="B101" s="72" t="s">
        <v>120</v>
      </c>
      <c r="D101" s="7"/>
    </row>
    <row r="102" spans="2:4" ht="12.75">
      <c r="B102" t="s">
        <v>7</v>
      </c>
      <c r="D102" s="5"/>
    </row>
    <row r="103" ht="12.75">
      <c r="D103" s="131"/>
    </row>
    <row r="104" spans="1:4" ht="12.75">
      <c r="A104" s="4" t="s">
        <v>214</v>
      </c>
      <c r="D104" s="168"/>
    </row>
    <row r="105" spans="2:4" ht="38.25">
      <c r="B105" s="72" t="s">
        <v>121</v>
      </c>
      <c r="D105" s="7"/>
    </row>
    <row r="106" spans="2:4" ht="12.75">
      <c r="B106" t="s">
        <v>7</v>
      </c>
      <c r="D106" s="150"/>
    </row>
    <row r="107" ht="12.75">
      <c r="D107" s="7"/>
    </row>
    <row r="108" spans="1:4" ht="12.75">
      <c r="A108" s="4" t="s">
        <v>215</v>
      </c>
      <c r="D108" s="150"/>
    </row>
    <row r="109" spans="2:4" ht="39.75" customHeight="1">
      <c r="B109" s="72" t="s">
        <v>122</v>
      </c>
      <c r="D109" s="7"/>
    </row>
    <row r="110" spans="2:4" ht="12.75">
      <c r="B110" t="s">
        <v>7</v>
      </c>
      <c r="D110" s="150"/>
    </row>
    <row r="111" ht="12.75">
      <c r="D111" s="7"/>
    </row>
    <row r="112" spans="1:4" ht="12.75">
      <c r="A112" s="69" t="s">
        <v>216</v>
      </c>
      <c r="D112" s="7"/>
    </row>
    <row r="113" spans="2:4" ht="38.25">
      <c r="B113" s="72" t="s">
        <v>123</v>
      </c>
      <c r="D113" s="5"/>
    </row>
    <row r="114" spans="2:4" ht="12.75">
      <c r="B114" t="s">
        <v>7</v>
      </c>
      <c r="D114" s="131"/>
    </row>
    <row r="115" ht="12.75">
      <c r="D115" s="7"/>
    </row>
    <row r="116" spans="1:4" ht="12.75">
      <c r="A116" s="69" t="s">
        <v>238</v>
      </c>
      <c r="D116" s="131"/>
    </row>
    <row r="117" ht="26.25" customHeight="1">
      <c r="B117" s="305" t="s">
        <v>239</v>
      </c>
    </row>
    <row r="118" spans="2:4" ht="12.75">
      <c r="B118" s="279" t="s">
        <v>240</v>
      </c>
      <c r="D118" s="5"/>
    </row>
    <row r="119" spans="2:4" ht="12.75">
      <c r="B119" s="255" t="s">
        <v>241</v>
      </c>
      <c r="D119" s="131"/>
    </row>
    <row r="120" spans="2:4" ht="12.75">
      <c r="B120" s="255" t="s">
        <v>242</v>
      </c>
      <c r="D120" s="131"/>
    </row>
    <row r="121" spans="2:4" ht="12.75">
      <c r="B121" s="255"/>
      <c r="D121" s="131"/>
    </row>
    <row r="122" spans="1:4" ht="12.75">
      <c r="A122" s="4" t="s">
        <v>217</v>
      </c>
      <c r="D122" s="5"/>
    </row>
    <row r="123" spans="2:4" ht="24.75" customHeight="1">
      <c r="B123" s="132" t="s">
        <v>209</v>
      </c>
      <c r="D123" s="131"/>
    </row>
    <row r="125" spans="1:4" ht="12.75">
      <c r="A125" s="4" t="s">
        <v>218</v>
      </c>
      <c r="D125" s="5"/>
    </row>
    <row r="126" spans="2:4" ht="38.25">
      <c r="B126" s="72" t="s">
        <v>124</v>
      </c>
      <c r="D126" s="131"/>
    </row>
    <row r="127" spans="2:4" ht="12.75">
      <c r="B127" t="s">
        <v>8</v>
      </c>
      <c r="D127" s="7"/>
    </row>
    <row r="129" spans="1:4" ht="12.75">
      <c r="A129" s="2" t="s">
        <v>253</v>
      </c>
      <c r="D129" s="5"/>
    </row>
    <row r="130" ht="38.25">
      <c r="B130" s="132" t="s">
        <v>255</v>
      </c>
    </row>
    <row r="131" spans="2:4" ht="63.75">
      <c r="B131" s="132" t="s">
        <v>254</v>
      </c>
      <c r="D131" s="5"/>
    </row>
    <row r="132" ht="12.75">
      <c r="D132" s="131"/>
    </row>
    <row r="133" spans="1:4" ht="12.75">
      <c r="A133" s="2" t="s">
        <v>258</v>
      </c>
      <c r="D133" s="7"/>
    </row>
    <row r="134" ht="38.25">
      <c r="B134" s="132" t="s">
        <v>300</v>
      </c>
    </row>
  </sheetData>
  <printOptions/>
  <pageMargins left="0.5" right="0.5" top="0.5" bottom="0.75" header="0.5" footer="0.5"/>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tabColor indexed="45"/>
  </sheetPr>
  <dimension ref="A6:D152"/>
  <sheetViews>
    <sheetView workbookViewId="0" topLeftCell="A1">
      <pane xSplit="1" ySplit="6" topLeftCell="B7" activePane="bottomRight" state="frozen"/>
      <selection pane="topRight" activeCell="B1" sqref="B1"/>
      <selection pane="bottomLeft" activeCell="A6" sqref="A6"/>
      <selection pane="bottomRight" activeCell="E11" sqref="E11"/>
    </sheetView>
  </sheetViews>
  <sheetFormatPr defaultColWidth="9.140625" defaultRowHeight="12.75"/>
  <cols>
    <col min="1" max="1" width="57.57421875" style="0" bestFit="1" customWidth="1"/>
    <col min="2" max="2" width="12.7109375" style="0" bestFit="1" customWidth="1"/>
  </cols>
  <sheetData>
    <row r="3" ht="26.25" customHeight="1"/>
    <row r="4" ht="16.5" customHeight="1"/>
    <row r="5" ht="16.5" customHeight="1"/>
    <row r="6" ht="12.75">
      <c r="B6" s="141">
        <f>'Ops Rep Data Entry'!B5</f>
        <v>41466</v>
      </c>
    </row>
    <row r="7" spans="1:2" s="3" customFormat="1" ht="12.75">
      <c r="A7" s="242" t="s">
        <v>65</v>
      </c>
      <c r="B7" s="243"/>
    </row>
    <row r="8" s="6" customFormat="1" ht="12.75">
      <c r="A8" s="5" t="s">
        <v>9</v>
      </c>
    </row>
    <row r="9" spans="1:2" ht="12.75">
      <c r="A9" s="131" t="s">
        <v>22</v>
      </c>
      <c r="B9" s="8">
        <f>'Ops Rep Data Entry'!B14</f>
        <v>0.75</v>
      </c>
    </row>
    <row r="10" spans="1:2" ht="12.75">
      <c r="A10" s="7" t="s">
        <v>110</v>
      </c>
      <c r="B10" s="339">
        <v>0.85</v>
      </c>
    </row>
    <row r="12" s="6" customFormat="1" ht="12.75">
      <c r="A12" s="5" t="s">
        <v>11</v>
      </c>
    </row>
    <row r="13" spans="1:2" ht="12.75">
      <c r="A13" s="131" t="s">
        <v>22</v>
      </c>
      <c r="B13" s="8">
        <f>'Ops Rep Data Entry'!B19</f>
        <v>0.87</v>
      </c>
    </row>
    <row r="14" spans="1:2" ht="12.75">
      <c r="A14" s="7" t="s">
        <v>110</v>
      </c>
      <c r="B14" s="9">
        <v>0.89</v>
      </c>
    </row>
    <row r="16" spans="1:2" s="3" customFormat="1" ht="12.75">
      <c r="A16" s="242" t="s">
        <v>272</v>
      </c>
      <c r="B16" s="243"/>
    </row>
    <row r="17" s="119" customFormat="1" ht="12.75">
      <c r="A17" s="5" t="s">
        <v>273</v>
      </c>
    </row>
    <row r="18" spans="1:2" s="119" customFormat="1" ht="12.75">
      <c r="A18" s="131" t="s">
        <v>12</v>
      </c>
      <c r="B18" s="122">
        <f>'Ops Rep Data Entry'!B45</f>
        <v>0.54</v>
      </c>
    </row>
    <row r="19" spans="1:2" s="119" customFormat="1" ht="12.75">
      <c r="A19" s="7" t="s">
        <v>110</v>
      </c>
      <c r="B19" s="120">
        <f>'Ops Rep Data Entry'!B46</f>
        <v>0.64</v>
      </c>
    </row>
    <row r="20" s="119" customFormat="1" ht="12.75">
      <c r="A20" s="11"/>
    </row>
    <row r="21" s="6" customFormat="1" ht="12.75">
      <c r="A21" s="5" t="s">
        <v>274</v>
      </c>
    </row>
    <row r="22" spans="1:2" ht="12.75">
      <c r="A22" s="128" t="s">
        <v>275</v>
      </c>
      <c r="B22" s="10">
        <f>'Ops Rep Data Entry'!B31</f>
        <v>10.7</v>
      </c>
    </row>
    <row r="23" spans="1:2" ht="12.75">
      <c r="A23" s="129" t="s">
        <v>153</v>
      </c>
      <c r="B23" s="130">
        <f>'Ops Rep Data Entry'!B32</f>
        <v>4.7</v>
      </c>
    </row>
    <row r="24" spans="1:2" ht="12.75">
      <c r="A24" s="3"/>
      <c r="B24" s="235"/>
    </row>
    <row r="25" spans="1:2" ht="12.75">
      <c r="A25" s="5" t="s">
        <v>276</v>
      </c>
      <c r="B25" s="12"/>
    </row>
    <row r="26" spans="1:2" ht="12.75">
      <c r="A26" s="131" t="s">
        <v>154</v>
      </c>
      <c r="B26" s="77">
        <f>'Ops Rep Data Entry'!B35</f>
        <v>49</v>
      </c>
    </row>
    <row r="27" spans="1:2" s="6" customFormat="1" ht="12.75">
      <c r="A27" s="131" t="s">
        <v>153</v>
      </c>
      <c r="B27" s="248"/>
    </row>
    <row r="28" spans="1:2" ht="12.75">
      <c r="A28" s="129"/>
      <c r="B28" s="247"/>
    </row>
    <row r="29" spans="1:2" ht="12.75">
      <c r="A29" s="5" t="s">
        <v>277</v>
      </c>
      <c r="B29" s="331"/>
    </row>
    <row r="30" spans="1:2" ht="12.75">
      <c r="A30" s="131" t="s">
        <v>22</v>
      </c>
      <c r="B30" s="151">
        <f>'Ops Rep Data Entry'!B41</f>
        <v>0.009779951100244499</v>
      </c>
    </row>
    <row r="31" spans="1:2" ht="12.75">
      <c r="A31" s="131" t="s">
        <v>268</v>
      </c>
      <c r="B31" s="236">
        <f>'Ops Rep Data Entry'!B42</f>
        <v>0.0225</v>
      </c>
    </row>
    <row r="32" spans="1:2" ht="12.75">
      <c r="A32" s="129" t="s">
        <v>269</v>
      </c>
      <c r="B32" s="8"/>
    </row>
    <row r="33" spans="1:2" s="6" customFormat="1" ht="12.75">
      <c r="A33" s="7" t="s">
        <v>270</v>
      </c>
      <c r="B33" s="9"/>
    </row>
    <row r="34" ht="12.75">
      <c r="A34" s="11"/>
    </row>
    <row r="35" spans="1:2" ht="12.75">
      <c r="A35" s="242" t="s">
        <v>297</v>
      </c>
      <c r="B35" s="244"/>
    </row>
    <row r="36" spans="1:2" ht="12.75">
      <c r="A36" s="5" t="s">
        <v>17</v>
      </c>
      <c r="B36" s="76"/>
    </row>
    <row r="37" spans="1:2" ht="12.75">
      <c r="A37" s="131" t="s">
        <v>22</v>
      </c>
      <c r="B37" s="237">
        <f>'Ops Rep Data Entry'!B52/'Ops Rep Data Entry'!B97</f>
        <v>0.14814814814814814</v>
      </c>
    </row>
    <row r="38" spans="1:2" ht="12.75" customHeight="1">
      <c r="A38" s="131" t="s">
        <v>126</v>
      </c>
      <c r="B38" s="122"/>
    </row>
    <row r="39" spans="1:2" s="3" customFormat="1" ht="12.75">
      <c r="A39" s="7" t="s">
        <v>14</v>
      </c>
      <c r="B39" s="120">
        <v>0.17</v>
      </c>
    </row>
    <row r="40" spans="1:2" s="3" customFormat="1" ht="12.75">
      <c r="A40"/>
      <c r="B40" s="79"/>
    </row>
    <row r="41" s="3" customFormat="1" ht="12.75">
      <c r="A41" s="5" t="s">
        <v>18</v>
      </c>
    </row>
    <row r="42" spans="1:2" s="6" customFormat="1" ht="12.75">
      <c r="A42" s="131" t="s">
        <v>22</v>
      </c>
      <c r="B42" s="8">
        <f>'Ops Rep Data Entry'!B55/'Ops Rep Data Entry'!B97</f>
        <v>0.06172839506172839</v>
      </c>
    </row>
    <row r="43" spans="1:2" ht="12.75">
      <c r="A43" s="131" t="s">
        <v>127</v>
      </c>
      <c r="B43" s="8"/>
    </row>
    <row r="44" spans="1:2" ht="12.75">
      <c r="A44" s="7" t="s">
        <v>14</v>
      </c>
      <c r="B44" s="239">
        <v>0.03</v>
      </c>
    </row>
    <row r="45" spans="1:2" ht="12.75">
      <c r="A45" s="7"/>
      <c r="B45" s="238"/>
    </row>
    <row r="46" spans="1:2" ht="12.75">
      <c r="A46" s="45" t="s">
        <v>193</v>
      </c>
      <c r="B46" s="14"/>
    </row>
    <row r="47" spans="1:2" s="6" customFormat="1" ht="12.75">
      <c r="A47" s="131" t="s">
        <v>22</v>
      </c>
      <c r="B47" s="8" t="e">
        <f>'Ops Rep Data Entry'!B58/'Ops Rep Data Entry'!B59</f>
        <v>#DIV/0!</v>
      </c>
    </row>
    <row r="48" spans="1:2" ht="12.75">
      <c r="A48" s="167" t="s">
        <v>127</v>
      </c>
      <c r="B48" s="77"/>
    </row>
    <row r="49" spans="1:2" ht="12.75">
      <c r="A49" s="7"/>
      <c r="B49" s="14"/>
    </row>
    <row r="50" spans="1:2" ht="12.75">
      <c r="A50" s="45" t="s">
        <v>194</v>
      </c>
      <c r="B50" s="15"/>
    </row>
    <row r="51" spans="1:2" s="6" customFormat="1" ht="12.75">
      <c r="A51" s="131" t="s">
        <v>22</v>
      </c>
      <c r="B51" s="240" t="e">
        <f>'Ops Rep Data Entry'!B62/'Ops Rep Data Entry'!B63</f>
        <v>#DIV/0!</v>
      </c>
    </row>
    <row r="52" spans="1:2" ht="12.75">
      <c r="A52" s="167" t="s">
        <v>127</v>
      </c>
      <c r="B52" s="241"/>
    </row>
    <row r="53" spans="1:2" ht="12.75">
      <c r="A53" s="7"/>
      <c r="B53" s="14"/>
    </row>
    <row r="54" spans="1:2" ht="12.75">
      <c r="A54" s="45" t="s">
        <v>195</v>
      </c>
      <c r="B54" s="15"/>
    </row>
    <row r="55" spans="1:2" s="6" customFormat="1" ht="12.75">
      <c r="A55" s="131" t="s">
        <v>22</v>
      </c>
      <c r="B55" s="8" t="e">
        <f>'Ops Rep Data Entry'!B66/'Ops Rep Data Entry'!B67</f>
        <v>#DIV/0!</v>
      </c>
    </row>
    <row r="56" spans="1:2" ht="12.75">
      <c r="A56" s="167" t="s">
        <v>127</v>
      </c>
      <c r="B56" s="46"/>
    </row>
    <row r="57" ht="12.75">
      <c r="A57" s="7"/>
    </row>
    <row r="58" spans="1:2" ht="12.75">
      <c r="A58" s="166" t="s">
        <v>298</v>
      </c>
      <c r="B58" s="246"/>
    </row>
    <row r="59" spans="1:2" s="6" customFormat="1" ht="12.75">
      <c r="A59" s="5" t="s">
        <v>278</v>
      </c>
      <c r="B59" s="15"/>
    </row>
    <row r="60" spans="1:2" s="6" customFormat="1" ht="12.75">
      <c r="A60" s="7" t="s">
        <v>155</v>
      </c>
      <c r="B60" s="272">
        <f>'Ops Rep Data Entry'!B92</f>
        <v>1</v>
      </c>
    </row>
    <row r="61" spans="1:2" ht="12.75">
      <c r="A61" s="7" t="s">
        <v>14</v>
      </c>
      <c r="B61" s="328" t="s">
        <v>169</v>
      </c>
    </row>
    <row r="62" spans="1:2" ht="12.75">
      <c r="A62" s="7"/>
      <c r="B62" s="247"/>
    </row>
    <row r="63" ht="12.75">
      <c r="A63" s="5" t="s">
        <v>279</v>
      </c>
    </row>
    <row r="64" spans="1:2" s="3" customFormat="1" ht="12.75">
      <c r="A64" s="131" t="s">
        <v>280</v>
      </c>
      <c r="B64" s="330">
        <f>'Ops Rep Data Entry'!B71</f>
        <v>41183</v>
      </c>
    </row>
    <row r="65" spans="1:2" s="6" customFormat="1" ht="12.75">
      <c r="A65" s="322" t="s">
        <v>207</v>
      </c>
      <c r="B65" s="329" t="str">
        <f>'Ops Rep Data Entry'!B72</f>
        <v>N</v>
      </c>
    </row>
    <row r="66" spans="1:2" ht="12.75">
      <c r="A66" s="7"/>
      <c r="B66" s="135"/>
    </row>
    <row r="67" spans="1:2" ht="12.75">
      <c r="A67" s="5" t="s">
        <v>156</v>
      </c>
      <c r="B67" s="249"/>
    </row>
    <row r="68" spans="1:2" ht="12.75">
      <c r="A68" s="7" t="s">
        <v>20</v>
      </c>
      <c r="B68" s="250" t="str">
        <f>'Ops Rep Data Entry'!B75</f>
        <v>Y</v>
      </c>
    </row>
    <row r="69" spans="1:2" s="6" customFormat="1" ht="12.75">
      <c r="A69" s="7" t="s">
        <v>14</v>
      </c>
      <c r="B69" s="124" t="s">
        <v>129</v>
      </c>
    </row>
    <row r="70" spans="1:2" ht="12.75">
      <c r="A70" s="7"/>
      <c r="B70" s="135"/>
    </row>
    <row r="71" spans="1:2" ht="12.75">
      <c r="A71" s="5" t="s">
        <v>157</v>
      </c>
      <c r="B71" s="249"/>
    </row>
    <row r="72" spans="1:2" ht="12.75">
      <c r="A72" s="131" t="s">
        <v>16</v>
      </c>
      <c r="B72" s="251">
        <f>'Ops Rep Data Entry'!B73</f>
        <v>14</v>
      </c>
    </row>
    <row r="73" spans="1:2" s="6" customFormat="1" ht="12.75">
      <c r="A73" s="7" t="s">
        <v>14</v>
      </c>
      <c r="B73" s="340">
        <f>'Ops Rep Data Entry'!B74</f>
        <v>7.3</v>
      </c>
    </row>
    <row r="74" spans="1:2" s="6" customFormat="1" ht="12.75">
      <c r="A74" s="131" t="s">
        <v>197</v>
      </c>
      <c r="B74" s="271">
        <f>'Ops Rep Data Entry'!B87</f>
        <v>41456</v>
      </c>
    </row>
    <row r="75" spans="1:2" s="6" customFormat="1" ht="12.75">
      <c r="A75" s="269"/>
      <c r="B75" s="270"/>
    </row>
    <row r="76" spans="1:2" s="6" customFormat="1" ht="12.75">
      <c r="A76" s="269" t="s">
        <v>198</v>
      </c>
      <c r="B76" s="268"/>
    </row>
    <row r="77" spans="1:2" s="6" customFormat="1" ht="12.75">
      <c r="A77" s="131" t="s">
        <v>199</v>
      </c>
      <c r="B77" s="272">
        <f>'Ops Rep Data Entry'!B84</f>
        <v>0</v>
      </c>
    </row>
    <row r="78" spans="1:2" ht="12.75">
      <c r="A78" s="131" t="s">
        <v>200</v>
      </c>
      <c r="B78" s="77">
        <f>'Ops Rep Data Entry'!B85</f>
        <v>0</v>
      </c>
    </row>
    <row r="79" ht="12.75">
      <c r="A79" s="131"/>
    </row>
    <row r="80" spans="1:2" ht="12.75">
      <c r="A80" s="166" t="s">
        <v>299</v>
      </c>
      <c r="B80" s="245"/>
    </row>
    <row r="81" spans="1:4" ht="12.75">
      <c r="A81" s="5" t="s">
        <v>158</v>
      </c>
      <c r="B81" s="12"/>
      <c r="D81" s="293"/>
    </row>
    <row r="82" spans="1:4" ht="12.75">
      <c r="A82" s="131" t="s">
        <v>154</v>
      </c>
      <c r="B82" s="317">
        <f>'Ops Rep Data Entry'!B147</f>
        <v>213204</v>
      </c>
      <c r="D82" s="294"/>
    </row>
    <row r="83" spans="1:4" ht="12.75">
      <c r="A83" s="131" t="s">
        <v>148</v>
      </c>
      <c r="B83" s="318">
        <f>'Ops Rep Data Entry'!B148</f>
        <v>340928</v>
      </c>
      <c r="D83" s="295"/>
    </row>
    <row r="84" spans="1:4" ht="12.75">
      <c r="A84" s="131"/>
      <c r="B84" s="320"/>
      <c r="D84" s="295"/>
    </row>
    <row r="85" spans="1:4" ht="12.75">
      <c r="A85" s="5" t="s">
        <v>271</v>
      </c>
      <c r="B85" s="321"/>
      <c r="D85" s="295"/>
    </row>
    <row r="86" spans="1:4" ht="12.75">
      <c r="A86" s="131" t="s">
        <v>19</v>
      </c>
      <c r="B86" s="317">
        <f>'Ops Rep Data Entry'!B149</f>
        <v>1800223</v>
      </c>
      <c r="D86" s="295"/>
    </row>
    <row r="87" spans="1:4" ht="12.75">
      <c r="A87" s="131" t="s">
        <v>75</v>
      </c>
      <c r="B87" s="318">
        <f>'Ops Rep Data Entry'!B150</f>
        <v>2691829</v>
      </c>
      <c r="D87" s="293"/>
    </row>
    <row r="88" spans="1:4" ht="12.75">
      <c r="A88" s="131"/>
      <c r="B88" s="254"/>
      <c r="D88" s="294"/>
    </row>
    <row r="89" spans="1:4" ht="12.75">
      <c r="A89" s="5" t="s">
        <v>281</v>
      </c>
      <c r="D89" s="295"/>
    </row>
    <row r="90" spans="1:4" ht="12.75">
      <c r="A90" s="131" t="s">
        <v>19</v>
      </c>
      <c r="B90" s="281">
        <f>'Ops Rep Data Entry'!B137</f>
        <v>8777997.48</v>
      </c>
      <c r="D90" s="295"/>
    </row>
    <row r="91" spans="1:4" ht="12.75">
      <c r="A91" s="7" t="s">
        <v>21</v>
      </c>
      <c r="B91" s="282">
        <f>'Ops Rep Data Entry'!B138</f>
        <v>8755243</v>
      </c>
      <c r="D91" s="293"/>
    </row>
    <row r="92" spans="1:4" ht="12.75">
      <c r="A92" s="7"/>
      <c r="B92" s="325"/>
      <c r="D92" s="296"/>
    </row>
    <row r="93" spans="1:4" ht="12.75">
      <c r="A93" s="5" t="s">
        <v>282</v>
      </c>
      <c r="B93" s="326"/>
      <c r="D93" s="295"/>
    </row>
    <row r="94" spans="1:4" ht="12.75">
      <c r="A94" s="131" t="s">
        <v>19</v>
      </c>
      <c r="B94" s="252">
        <f>'Ops Rep Data Entry'!B143</f>
        <v>10565806</v>
      </c>
      <c r="D94" s="16"/>
    </row>
    <row r="95" spans="1:4" ht="12.75">
      <c r="A95" s="131" t="s">
        <v>75</v>
      </c>
      <c r="B95" s="282">
        <f>'Ops Rep Data Entry'!B144</f>
        <v>11447072</v>
      </c>
      <c r="D95" s="293"/>
    </row>
    <row r="96" spans="1:4" ht="12.75">
      <c r="A96" s="131"/>
      <c r="B96" s="254"/>
      <c r="D96" s="296"/>
    </row>
    <row r="97" spans="1:4" ht="12.75">
      <c r="A97" s="5" t="s">
        <v>283</v>
      </c>
      <c r="B97" s="254"/>
      <c r="D97" s="295"/>
    </row>
    <row r="98" spans="1:4" ht="12.75">
      <c r="A98" s="131" t="s">
        <v>154</v>
      </c>
      <c r="B98" s="252">
        <f>'Ops Rep Data Entry'!B135</f>
        <v>1034508.68</v>
      </c>
      <c r="D98" s="295"/>
    </row>
    <row r="99" spans="1:4" ht="12.75">
      <c r="A99" s="7" t="s">
        <v>21</v>
      </c>
      <c r="B99" s="253">
        <f>'Ops Rep Data Entry'!B136</f>
        <v>1116924</v>
      </c>
      <c r="D99" s="293"/>
    </row>
    <row r="100" spans="1:4" ht="12.75">
      <c r="A100" s="131"/>
      <c r="B100" s="254"/>
      <c r="D100" s="294"/>
    </row>
    <row r="101" spans="1:4" ht="12.75">
      <c r="A101" s="5" t="s">
        <v>284</v>
      </c>
      <c r="B101" s="283"/>
      <c r="D101" s="295"/>
    </row>
    <row r="102" spans="1:4" ht="12.75">
      <c r="A102" s="131" t="s">
        <v>154</v>
      </c>
      <c r="B102" s="281">
        <f>'Ops Rep Data Entry'!B141</f>
        <v>1247653</v>
      </c>
      <c r="D102" s="16"/>
    </row>
    <row r="103" spans="1:4" ht="12.75">
      <c r="A103" s="7" t="s">
        <v>21</v>
      </c>
      <c r="B103" s="282">
        <f>'Ops Rep Data Entry'!B142</f>
        <v>1457852.7</v>
      </c>
      <c r="D103" s="293"/>
    </row>
    <row r="104" spans="1:4" ht="12.75">
      <c r="A104" s="7"/>
      <c r="B104" s="254"/>
      <c r="D104" s="294"/>
    </row>
    <row r="105" spans="1:4" ht="12.75">
      <c r="A105" s="5" t="s">
        <v>285</v>
      </c>
      <c r="B105" s="60"/>
      <c r="D105" s="295"/>
    </row>
    <row r="106" spans="1:4" ht="12.75">
      <c r="A106" s="131" t="s">
        <v>154</v>
      </c>
      <c r="B106" s="170">
        <f>'Ops Rep Data Entry'!B156</f>
        <v>0</v>
      </c>
      <c r="D106" s="295"/>
    </row>
    <row r="107" spans="1:4" ht="12.75">
      <c r="A107" s="7" t="s">
        <v>14</v>
      </c>
      <c r="B107" s="169">
        <f>'Ops Rep Data Entry'!B157</f>
        <v>38</v>
      </c>
      <c r="D107" s="293"/>
    </row>
    <row r="108" spans="1:4" ht="12.75">
      <c r="A108" s="7"/>
      <c r="B108" s="327"/>
      <c r="D108" s="296"/>
    </row>
    <row r="109" spans="1:4" ht="12.75">
      <c r="A109" s="5" t="s">
        <v>286</v>
      </c>
      <c r="B109" s="283"/>
      <c r="D109" s="295"/>
    </row>
    <row r="110" spans="1:4" ht="12.75">
      <c r="A110" s="131" t="s">
        <v>154</v>
      </c>
      <c r="B110" s="284">
        <f>'Ops Rep Data Entry'!B153</f>
        <v>2808939</v>
      </c>
      <c r="D110" s="295"/>
    </row>
    <row r="111" spans="1:4" ht="12.75">
      <c r="A111" s="131"/>
      <c r="B111" s="323"/>
      <c r="D111" s="293"/>
    </row>
    <row r="112" spans="1:4" ht="12.75">
      <c r="A112" s="5" t="s">
        <v>287</v>
      </c>
      <c r="D112" s="296"/>
    </row>
    <row r="113" spans="1:4" ht="12.75">
      <c r="A113" s="131" t="s">
        <v>149</v>
      </c>
      <c r="B113" s="151">
        <f>'Ops Rep Data Entry'!B97/'Ops Rep Data Entry'!B101</f>
        <v>0.7232142857142857</v>
      </c>
      <c r="D113" s="294"/>
    </row>
    <row r="114" spans="1:4" ht="12.75">
      <c r="A114" s="168" t="s">
        <v>159</v>
      </c>
      <c r="B114" s="152">
        <f>'Ops Rep Data Entry'!B100/'Ops Rep Data Entry'!B101</f>
        <v>0.7946428571428571</v>
      </c>
      <c r="D114" s="293"/>
    </row>
    <row r="115" spans="1:4" ht="12.75">
      <c r="A115" s="7" t="s">
        <v>160</v>
      </c>
      <c r="B115" s="123">
        <f>'Ops Rep Data Entry'!B101</f>
        <v>224</v>
      </c>
      <c r="D115" s="296"/>
    </row>
    <row r="116" spans="1:4" ht="12.75">
      <c r="A116" s="7"/>
      <c r="D116" s="296"/>
    </row>
    <row r="117" spans="1:4" ht="12.75">
      <c r="A117" s="5" t="s">
        <v>288</v>
      </c>
      <c r="D117" s="296"/>
    </row>
    <row r="118" spans="1:4" ht="12.75">
      <c r="A118" s="131" t="s">
        <v>161</v>
      </c>
      <c r="B118" s="77">
        <f>'Ops Rep Data Entry'!B119</f>
        <v>17</v>
      </c>
      <c r="D118" s="297"/>
    </row>
    <row r="119" spans="1:4" ht="12.75">
      <c r="A119" s="131" t="s">
        <v>21</v>
      </c>
      <c r="B119" s="78">
        <f>'Ops Rep Data Entry'!B122</f>
        <v>25</v>
      </c>
      <c r="D119" s="296"/>
    </row>
    <row r="120" ht="12.75">
      <c r="D120" s="16"/>
    </row>
    <row r="121" spans="1:4" ht="12.75">
      <c r="A121" s="45" t="s">
        <v>289</v>
      </c>
      <c r="D121" s="293"/>
    </row>
    <row r="122" spans="1:4" ht="12.75">
      <c r="A122" s="131" t="s">
        <v>246</v>
      </c>
      <c r="B122" s="8">
        <f>'Ops Rep Data Entry'!B125</f>
        <v>0.32</v>
      </c>
      <c r="D122" s="294"/>
    </row>
    <row r="123" spans="1:4" ht="12.75">
      <c r="A123" s="131" t="s">
        <v>14</v>
      </c>
      <c r="B123" s="239">
        <f>'Ops Rep Data Entry'!B126</f>
        <v>0.46</v>
      </c>
      <c r="D123" s="295"/>
    </row>
    <row r="124" spans="1:4" ht="12.75">
      <c r="A124" s="131"/>
      <c r="B124" s="238"/>
      <c r="D124" s="296"/>
    </row>
    <row r="125" spans="1:4" ht="12.75">
      <c r="A125" s="45" t="s">
        <v>290</v>
      </c>
      <c r="B125" s="319"/>
      <c r="D125" s="16"/>
    </row>
    <row r="126" spans="1:4" ht="12.75">
      <c r="A126" s="131" t="s">
        <v>235</v>
      </c>
      <c r="B126" s="8">
        <f>'Ops Rep Data Entry'!B127</f>
        <v>0.26</v>
      </c>
      <c r="D126" s="293"/>
    </row>
    <row r="127" spans="1:4" ht="12.75">
      <c r="A127" s="7" t="s">
        <v>14</v>
      </c>
      <c r="B127" s="239">
        <f>'Ops Rep Data Entry'!B128</f>
        <v>0.27</v>
      </c>
      <c r="D127" s="294"/>
    </row>
    <row r="128" spans="2:4" ht="12.75">
      <c r="B128" s="70"/>
      <c r="D128" s="294"/>
    </row>
    <row r="129" spans="1:4" ht="12.75">
      <c r="A129" s="269" t="s">
        <v>243</v>
      </c>
      <c r="D129" s="295"/>
    </row>
    <row r="130" spans="1:4" ht="12.75">
      <c r="A130" s="292" t="s">
        <v>154</v>
      </c>
      <c r="B130" s="299" t="str">
        <f>'Ops Rep Data Entry'!B131</f>
        <v>N/A</v>
      </c>
      <c r="D130" s="296"/>
    </row>
    <row r="131" spans="1:4" ht="12.75">
      <c r="A131" s="291" t="s">
        <v>14</v>
      </c>
      <c r="B131" s="306">
        <f>'Ops Rep Data Entry'!B132</f>
        <v>0.97</v>
      </c>
      <c r="D131" s="16"/>
    </row>
    <row r="132" spans="1:4" ht="12.75">
      <c r="A132" s="295"/>
      <c r="B132" s="76"/>
      <c r="D132" s="293"/>
    </row>
    <row r="133" spans="1:4" ht="12.75">
      <c r="A133" s="5" t="s">
        <v>291</v>
      </c>
      <c r="D133" s="294"/>
    </row>
    <row r="134" spans="1:4" ht="12.75">
      <c r="A134" s="131" t="s">
        <v>161</v>
      </c>
      <c r="B134" s="151" t="e">
        <f>'Ops Rep Data Entry'!B104/'Ops Rep Data Entry'!B106</f>
        <v>#VALUE!</v>
      </c>
      <c r="D134" s="295"/>
    </row>
    <row r="135" spans="1:4" ht="12.75">
      <c r="A135" s="7" t="s">
        <v>21</v>
      </c>
      <c r="B135" s="152" t="e">
        <f>'Ops Rep Data Entry'!B105/'Ops Rep Data Entry'!B106</f>
        <v>#DIV/0!</v>
      </c>
      <c r="D135" s="296"/>
    </row>
    <row r="136" spans="1:4" ht="12.75">
      <c r="A136" s="131" t="s">
        <v>160</v>
      </c>
      <c r="B136" s="123">
        <f>'Ops Rep Data Entry'!B106</f>
        <v>0</v>
      </c>
      <c r="D136" s="16"/>
    </row>
    <row r="137" spans="2:4" ht="12.75">
      <c r="B137" s="220"/>
      <c r="D137" s="293"/>
    </row>
    <row r="138" spans="1:4" ht="12.75">
      <c r="A138" s="5" t="s">
        <v>292</v>
      </c>
      <c r="B138" s="220"/>
      <c r="D138" s="294"/>
    </row>
    <row r="139" spans="1:4" s="6" customFormat="1" ht="12.75">
      <c r="A139" s="131" t="s">
        <v>161</v>
      </c>
      <c r="B139" s="151" t="e">
        <f>'Ops Rep Data Entry'!B109/'Ops Rep Data Entry'!B111</f>
        <v>#VALUE!</v>
      </c>
      <c r="D139" s="295"/>
    </row>
    <row r="140" spans="1:4" ht="12.75">
      <c r="A140" s="7" t="s">
        <v>21</v>
      </c>
      <c r="B140" s="152" t="e">
        <f>'Ops Rep Data Entry'!B110/'Ops Rep Data Entry'!B111</f>
        <v>#DIV/0!</v>
      </c>
      <c r="D140" s="16"/>
    </row>
    <row r="141" spans="1:4" ht="12.75">
      <c r="A141" s="131" t="s">
        <v>160</v>
      </c>
      <c r="B141" s="123">
        <f>'Ops Rep Data Entry'!B111</f>
        <v>0</v>
      </c>
      <c r="D141" s="298"/>
    </row>
    <row r="142" spans="2:4" ht="12.75">
      <c r="B142" s="220"/>
      <c r="D142" s="296"/>
    </row>
    <row r="143" spans="1:4" ht="12.75">
      <c r="A143" s="5" t="s">
        <v>293</v>
      </c>
      <c r="B143" s="220"/>
      <c r="D143" s="295"/>
    </row>
    <row r="144" spans="1:2" s="3" customFormat="1" ht="12.75">
      <c r="A144" s="131" t="s">
        <v>161</v>
      </c>
      <c r="B144" s="151" t="e">
        <f>'Ops Rep Data Entry'!B114/'Ops Rep Data Entry'!B116</f>
        <v>#VALUE!</v>
      </c>
    </row>
    <row r="145" spans="1:2" s="6" customFormat="1" ht="12.75">
      <c r="A145" s="7" t="s">
        <v>21</v>
      </c>
      <c r="B145" s="152" t="e">
        <f>'Ops Rep Data Entry'!B115/'Ops Rep Data Entry'!B116</f>
        <v>#DIV/0!</v>
      </c>
    </row>
    <row r="146" spans="1:2" ht="12.75">
      <c r="A146" s="131" t="s">
        <v>160</v>
      </c>
      <c r="B146" s="130">
        <f>'Ops Rep Data Entry'!B116</f>
        <v>0</v>
      </c>
    </row>
    <row r="148" spans="1:2" ht="12.75">
      <c r="A148" s="242" t="s">
        <v>294</v>
      </c>
      <c r="B148" s="243"/>
    </row>
    <row r="149" spans="1:2" ht="12.75">
      <c r="A149" s="5" t="s">
        <v>15</v>
      </c>
      <c r="B149" s="6"/>
    </row>
    <row r="150" spans="1:4" ht="12.75">
      <c r="A150" s="131" t="s">
        <v>22</v>
      </c>
      <c r="B150" s="8">
        <f>'Ops Rep Data Entry'!B25</f>
        <v>0.52</v>
      </c>
      <c r="D150" s="295"/>
    </row>
    <row r="151" spans="1:2" ht="12.75">
      <c r="A151" s="131" t="s">
        <v>128</v>
      </c>
      <c r="B151" s="8">
        <f>'Ops Rep Data Entry'!B26</f>
        <v>0</v>
      </c>
    </row>
    <row r="152" spans="1:2" ht="12.75">
      <c r="A152" s="7" t="s">
        <v>14</v>
      </c>
      <c r="B152" s="9">
        <f>'Ops Rep Data Entry'!B27</f>
        <v>0.65</v>
      </c>
    </row>
  </sheetData>
  <sheetProtection sheet="1" objects="1" scenarios="1"/>
  <printOptions/>
  <pageMargins left="0.25" right="0.25" top="0.5" bottom="0.5" header="0.5" footer="0.5"/>
  <pageSetup horizontalDpi="600" verticalDpi="600" orientation="portrait" scale="90" r:id="rId2"/>
  <headerFooter alignWithMargins="0">
    <oddHeader>&amp;C
</oddHeader>
    <oddFooter>&amp;CPage &amp;P</oddFooter>
  </headerFooter>
  <rowBreaks count="1" manualBreakCount="1">
    <brk id="40" max="16383" man="1"/>
  </rowBreaks>
  <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BB980"/>
  <sheetViews>
    <sheetView workbookViewId="0" topLeftCell="A142">
      <selection activeCell="A163" sqref="A163"/>
    </sheetView>
  </sheetViews>
  <sheetFormatPr defaultColWidth="9.140625" defaultRowHeight="12.75"/>
  <cols>
    <col min="1" max="1" width="73.28125" style="176" customWidth="1"/>
    <col min="2" max="2" width="18.421875" style="173" customWidth="1"/>
    <col min="3" max="3" width="12.7109375" style="176" customWidth="1"/>
    <col min="4" max="4" width="11.140625" style="176" customWidth="1"/>
    <col min="5" max="16384" width="9.140625" style="176" customWidth="1"/>
  </cols>
  <sheetData>
    <row r="1" ht="12.75">
      <c r="A1" s="221" t="s">
        <v>267</v>
      </c>
    </row>
    <row r="3" spans="1:2" ht="12.75">
      <c r="A3" s="176" t="s">
        <v>63</v>
      </c>
      <c r="B3" s="193" t="s">
        <v>303</v>
      </c>
    </row>
    <row r="5" spans="1:2" ht="12.75">
      <c r="A5" s="176" t="s">
        <v>64</v>
      </c>
      <c r="B5" s="133">
        <v>41466</v>
      </c>
    </row>
    <row r="7" spans="1:54" ht="12.75">
      <c r="A7" s="176" t="s">
        <v>26</v>
      </c>
      <c r="B7" s="222" t="s">
        <v>305</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row>
    <row r="8" spans="3:54" ht="12.75">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row>
    <row r="9" ht="12.75">
      <c r="B9" s="134"/>
    </row>
    <row r="10" ht="12.75">
      <c r="B10" s="134"/>
    </row>
    <row r="11" ht="12.75">
      <c r="B11" s="134"/>
    </row>
    <row r="12" spans="1:2" s="188" customFormat="1" ht="12.75">
      <c r="A12" s="337" t="s">
        <v>65</v>
      </c>
      <c r="B12" s="338"/>
    </row>
    <row r="13" spans="1:2" s="177" customFormat="1" ht="12.75">
      <c r="A13" s="183" t="s">
        <v>86</v>
      </c>
      <c r="B13" s="174"/>
    </row>
    <row r="14" spans="1:2" ht="12.75">
      <c r="A14" s="184" t="s">
        <v>10</v>
      </c>
      <c r="B14" s="144">
        <v>0.75</v>
      </c>
    </row>
    <row r="15" spans="1:3" ht="12.75">
      <c r="A15" s="184" t="s">
        <v>74</v>
      </c>
      <c r="B15" s="145">
        <v>0.77</v>
      </c>
      <c r="C15" s="176">
        <f>IF(LEN(TRIM(B16))=0,0,LEN(TRIM(B16))-LEN(SUBSTITUTE(B16," ",""))+1)</f>
        <v>46</v>
      </c>
    </row>
    <row r="16" spans="1:28" ht="12.75">
      <c r="A16" s="185" t="s">
        <v>27</v>
      </c>
      <c r="B16" s="345" t="s">
        <v>307</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7"/>
    </row>
    <row r="17" ht="12.75">
      <c r="B17" s="175"/>
    </row>
    <row r="18" spans="1:2" s="177" customFormat="1" ht="12.75">
      <c r="A18" s="183" t="s">
        <v>87</v>
      </c>
      <c r="B18" s="174"/>
    </row>
    <row r="19" spans="1:2" ht="12.75">
      <c r="A19" s="184" t="s">
        <v>10</v>
      </c>
      <c r="B19" s="144">
        <v>0.87</v>
      </c>
    </row>
    <row r="20" spans="1:3" ht="12.75">
      <c r="A20" s="184" t="s">
        <v>74</v>
      </c>
      <c r="B20" s="144">
        <v>0.91</v>
      </c>
      <c r="C20" s="176">
        <f>IF(LEN(TRIM(B21))=0,0,LEN(TRIM(B21))-LEN(SUBSTITUTE(B21," ",""))+1)</f>
        <v>62</v>
      </c>
    </row>
    <row r="21" spans="1:28" ht="12.75">
      <c r="A21" s="184" t="s">
        <v>27</v>
      </c>
      <c r="B21" s="345" t="s">
        <v>313</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7"/>
    </row>
    <row r="22" spans="1:33" ht="12.75">
      <c r="A22" s="184"/>
      <c r="B22" s="178"/>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80"/>
      <c r="AD22" s="180"/>
      <c r="AE22" s="180"/>
      <c r="AF22" s="180"/>
      <c r="AG22" s="180"/>
    </row>
    <row r="23" spans="1:2" s="188" customFormat="1" ht="12.75">
      <c r="A23" s="337" t="s">
        <v>66</v>
      </c>
      <c r="B23" s="338"/>
    </row>
    <row r="24" spans="1:2" s="177" customFormat="1" ht="12.75">
      <c r="A24" s="183" t="s">
        <v>88</v>
      </c>
      <c r="B24" s="174"/>
    </row>
    <row r="25" spans="1:2" ht="12.75">
      <c r="A25" s="184" t="s">
        <v>12</v>
      </c>
      <c r="B25" s="144">
        <v>0.52</v>
      </c>
    </row>
    <row r="26" spans="1:2" ht="12.75">
      <c r="A26" s="184" t="s">
        <v>13</v>
      </c>
      <c r="B26" s="144"/>
    </row>
    <row r="27" spans="1:2" ht="12.75">
      <c r="A27" s="192" t="s">
        <v>153</v>
      </c>
      <c r="B27" s="314">
        <v>0.65</v>
      </c>
    </row>
    <row r="28" spans="1:2" ht="12.75">
      <c r="A28" s="184"/>
      <c r="B28" s="181"/>
    </row>
    <row r="29" spans="1:2" s="188" customFormat="1" ht="12.75">
      <c r="A29" s="337" t="s">
        <v>67</v>
      </c>
      <c r="B29" s="338"/>
    </row>
    <row r="30" spans="1:2" s="188" customFormat="1" ht="12.75">
      <c r="A30" s="183" t="s">
        <v>168</v>
      </c>
      <c r="B30" s="187"/>
    </row>
    <row r="31" spans="1:2" s="188" customFormat="1" ht="12.75">
      <c r="A31" s="189" t="s">
        <v>152</v>
      </c>
      <c r="B31" s="190">
        <v>10.7</v>
      </c>
    </row>
    <row r="32" spans="1:2" s="188" customFormat="1" ht="12.75">
      <c r="A32" s="191" t="s">
        <v>252</v>
      </c>
      <c r="B32" s="315">
        <v>4.7</v>
      </c>
    </row>
    <row r="33" s="188" customFormat="1" ht="12.75">
      <c r="B33" s="187"/>
    </row>
    <row r="34" ht="12.75">
      <c r="A34" s="183" t="s">
        <v>174</v>
      </c>
    </row>
    <row r="35" spans="1:2" s="177" customFormat="1" ht="12.75">
      <c r="A35" s="192" t="s">
        <v>154</v>
      </c>
      <c r="B35" s="142">
        <v>49</v>
      </c>
    </row>
    <row r="36" spans="1:2" ht="12.75">
      <c r="A36" s="191"/>
      <c r="B36" s="171"/>
    </row>
    <row r="37" spans="1:2" ht="12.75">
      <c r="A37" s="183" t="s">
        <v>178</v>
      </c>
      <c r="B37" s="172"/>
    </row>
    <row r="38" spans="1:2" ht="12.75">
      <c r="A38" s="192" t="s">
        <v>162</v>
      </c>
      <c r="B38" s="142">
        <v>2</v>
      </c>
    </row>
    <row r="39" spans="1:2" s="177" customFormat="1" ht="12.75">
      <c r="A39" s="191" t="s">
        <v>163</v>
      </c>
      <c r="B39" s="190">
        <v>204</v>
      </c>
    </row>
    <row r="40" spans="1:2" s="177" customFormat="1" ht="12.75">
      <c r="A40" s="191" t="s">
        <v>164</v>
      </c>
      <c r="B40" s="190">
        <v>205</v>
      </c>
    </row>
    <row r="41" spans="1:2" s="177" customFormat="1" ht="12.75">
      <c r="A41" s="191" t="s">
        <v>165</v>
      </c>
      <c r="B41" s="309">
        <f>B38/((B39+B40)/2)</f>
        <v>0.009779951100244499</v>
      </c>
    </row>
    <row r="42" spans="1:2" s="177" customFormat="1" ht="12.75">
      <c r="A42" s="191" t="s">
        <v>295</v>
      </c>
      <c r="B42" s="324">
        <v>0.0225</v>
      </c>
    </row>
    <row r="43" spans="1:2" ht="12.75">
      <c r="A43" s="184" t="s">
        <v>314</v>
      </c>
      <c r="B43" s="171"/>
    </row>
    <row r="44" spans="1:2" ht="12.75">
      <c r="A44" s="183" t="s">
        <v>190</v>
      </c>
      <c r="B44" s="172"/>
    </row>
    <row r="45" spans="1:2" ht="12.75">
      <c r="A45" s="192" t="s">
        <v>12</v>
      </c>
      <c r="B45" s="259">
        <v>0.54</v>
      </c>
    </row>
    <row r="46" spans="1:2" s="177" customFormat="1" ht="12.75">
      <c r="A46" s="184" t="s">
        <v>296</v>
      </c>
      <c r="B46" s="310">
        <v>0.64</v>
      </c>
    </row>
    <row r="47" spans="1:3" ht="12.75">
      <c r="A47" s="184" t="s">
        <v>74</v>
      </c>
      <c r="B47" s="144">
        <v>0.65</v>
      </c>
      <c r="C47" s="176">
        <f>IF(LEN(TRIM(B48))=0,0,LEN(TRIM(B48))-LEN(SUBSTITUTE(B48," ",""))+1)</f>
        <v>23</v>
      </c>
    </row>
    <row r="48" spans="1:28" ht="12.75">
      <c r="A48" s="184" t="s">
        <v>27</v>
      </c>
      <c r="B48" s="345" t="s">
        <v>308</v>
      </c>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7"/>
    </row>
    <row r="49" spans="1:2" ht="12.75">
      <c r="A49" s="184"/>
      <c r="B49" s="175"/>
    </row>
    <row r="50" spans="1:2" s="188" customFormat="1" ht="12.75">
      <c r="A50" s="337" t="s">
        <v>68</v>
      </c>
      <c r="B50" s="338"/>
    </row>
    <row r="51" spans="1:2" s="177" customFormat="1" ht="12.75">
      <c r="A51" s="183" t="s">
        <v>89</v>
      </c>
      <c r="B51" s="174"/>
    </row>
    <row r="52" spans="1:2" ht="12.75">
      <c r="A52" s="184" t="s">
        <v>131</v>
      </c>
      <c r="B52" s="142">
        <v>24</v>
      </c>
    </row>
    <row r="53" spans="1:2" ht="12.75">
      <c r="A53" s="176" t="s">
        <v>315</v>
      </c>
      <c r="B53" s="195"/>
    </row>
    <row r="54" spans="1:2" s="177" customFormat="1" ht="12.75">
      <c r="A54" s="183" t="s">
        <v>221</v>
      </c>
      <c r="B54" s="277"/>
    </row>
    <row r="55" spans="1:2" ht="12.75">
      <c r="A55" s="192" t="s">
        <v>132</v>
      </c>
      <c r="B55" s="143">
        <v>10</v>
      </c>
    </row>
    <row r="56" spans="1:2" ht="12.75">
      <c r="A56" s="184"/>
      <c r="B56" s="138"/>
    </row>
    <row r="57" spans="1:4" s="177" customFormat="1" ht="12.75">
      <c r="A57" s="183" t="s">
        <v>143</v>
      </c>
      <c r="B57" s="175"/>
      <c r="C57" s="176"/>
      <c r="D57" s="176"/>
    </row>
    <row r="58" spans="1:2" ht="12.75">
      <c r="A58" s="196" t="s">
        <v>137</v>
      </c>
      <c r="B58" s="146"/>
    </row>
    <row r="59" spans="1:2" ht="12.75">
      <c r="A59" s="192" t="s">
        <v>145</v>
      </c>
      <c r="B59" s="146"/>
    </row>
    <row r="60" spans="1:3" ht="12.75">
      <c r="A60" s="185"/>
      <c r="B60" s="197"/>
      <c r="C60" s="179"/>
    </row>
    <row r="61" spans="1:2" s="177" customFormat="1" ht="12.75">
      <c r="A61" s="183" t="s">
        <v>144</v>
      </c>
      <c r="B61" s="198"/>
    </row>
    <row r="62" spans="1:2" ht="12.75">
      <c r="A62" s="196" t="s">
        <v>138</v>
      </c>
      <c r="B62" s="146"/>
    </row>
    <row r="63" spans="1:2" ht="12.75">
      <c r="A63" s="192" t="s">
        <v>301</v>
      </c>
      <c r="B63" s="315">
        <f>B59</f>
        <v>0</v>
      </c>
    </row>
    <row r="64" spans="1:3" ht="12.75">
      <c r="A64" s="185"/>
      <c r="B64" s="197"/>
      <c r="C64" s="179"/>
    </row>
    <row r="65" spans="1:2" s="177" customFormat="1" ht="12.75">
      <c r="A65" s="183" t="s">
        <v>140</v>
      </c>
      <c r="B65" s="198"/>
    </row>
    <row r="66" spans="1:2" ht="12.75">
      <c r="A66" s="199" t="s">
        <v>141</v>
      </c>
      <c r="B66" s="146"/>
    </row>
    <row r="67" spans="1:2" ht="12.75">
      <c r="A67" s="185" t="s">
        <v>139</v>
      </c>
      <c r="B67" s="146"/>
    </row>
    <row r="68" spans="1:3" ht="12.75">
      <c r="A68" s="184" t="s">
        <v>311</v>
      </c>
      <c r="B68" s="194">
        <v>33</v>
      </c>
      <c r="C68" s="179"/>
    </row>
    <row r="69" spans="1:2" s="188" customFormat="1" ht="12.75">
      <c r="A69" s="337" t="s">
        <v>69</v>
      </c>
      <c r="B69" s="338"/>
    </row>
    <row r="70" spans="1:2" s="177" customFormat="1" ht="12.75">
      <c r="A70" s="183" t="s">
        <v>125</v>
      </c>
      <c r="B70" s="174"/>
    </row>
    <row r="71" spans="1:2" s="177" customFormat="1" ht="12.75">
      <c r="A71" s="189" t="s">
        <v>192</v>
      </c>
      <c r="B71" s="264">
        <v>41183</v>
      </c>
    </row>
    <row r="72" spans="1:2" ht="12.75">
      <c r="A72" s="192" t="s">
        <v>142</v>
      </c>
      <c r="B72" s="308" t="s">
        <v>130</v>
      </c>
    </row>
    <row r="73" spans="1:2" ht="12.75">
      <c r="A73" s="223" t="s">
        <v>167</v>
      </c>
      <c r="B73" s="142">
        <v>14</v>
      </c>
    </row>
    <row r="74" spans="1:2" ht="12.75">
      <c r="A74" s="223" t="s">
        <v>256</v>
      </c>
      <c r="B74" s="311">
        <v>7.3</v>
      </c>
    </row>
    <row r="75" spans="1:2" ht="12.75">
      <c r="A75" s="183" t="s">
        <v>147</v>
      </c>
      <c r="B75" s="137" t="s">
        <v>129</v>
      </c>
    </row>
    <row r="76" spans="1:4" ht="12.75">
      <c r="A76" s="200"/>
      <c r="B76" s="201"/>
      <c r="C76" s="202"/>
      <c r="D76" s="180"/>
    </row>
    <row r="77" spans="1:3" ht="15">
      <c r="A77" s="203" t="s">
        <v>99</v>
      </c>
      <c r="B77" s="139" t="s">
        <v>129</v>
      </c>
      <c r="C77" s="204"/>
    </row>
    <row r="78" spans="1:3" ht="15">
      <c r="A78" s="184"/>
      <c r="B78" s="201"/>
      <c r="C78" s="204"/>
    </row>
    <row r="79" spans="1:3" ht="15">
      <c r="A79" s="203" t="s">
        <v>100</v>
      </c>
      <c r="B79" s="139" t="s">
        <v>130</v>
      </c>
      <c r="C79" s="204"/>
    </row>
    <row r="80" spans="1:3" ht="15">
      <c r="A80" s="184"/>
      <c r="B80" s="201"/>
      <c r="C80" s="204"/>
    </row>
    <row r="81" spans="1:3" ht="15">
      <c r="A81" s="203" t="s">
        <v>101</v>
      </c>
      <c r="B81" s="139" t="s">
        <v>129</v>
      </c>
      <c r="C81" s="204"/>
    </row>
    <row r="82" spans="1:3" ht="15">
      <c r="A82" s="184"/>
      <c r="B82" s="201"/>
      <c r="C82" s="204"/>
    </row>
    <row r="83" spans="1:3" ht="12.75">
      <c r="A83" s="203" t="s">
        <v>266</v>
      </c>
      <c r="B83" s="139" t="s">
        <v>130</v>
      </c>
      <c r="C83" s="205"/>
    </row>
    <row r="84" spans="1:3" ht="12.75">
      <c r="A84" s="191" t="s">
        <v>201</v>
      </c>
      <c r="B84" s="143"/>
      <c r="C84" s="205"/>
    </row>
    <row r="85" spans="1:3" ht="12.75">
      <c r="A85" s="191" t="s">
        <v>202</v>
      </c>
      <c r="B85" s="143"/>
      <c r="C85" s="205"/>
    </row>
    <row r="86" spans="1:3" ht="12.75">
      <c r="A86" s="184"/>
      <c r="B86" s="201"/>
      <c r="C86" s="205"/>
    </row>
    <row r="87" spans="1:3" ht="12.75">
      <c r="A87" s="203" t="s">
        <v>222</v>
      </c>
      <c r="B87" s="263">
        <v>41456</v>
      </c>
      <c r="C87" s="205"/>
    </row>
    <row r="88" spans="1:3" ht="12.75">
      <c r="A88" s="203"/>
      <c r="B88" s="206"/>
      <c r="C88" s="205">
        <f>IF(LEN(TRIM(B89))=0,0,LEN(TRIM(B89))-LEN(SUBSTITUTE(B89," ",""))+1)</f>
        <v>55</v>
      </c>
    </row>
    <row r="89" spans="1:38" ht="12.75">
      <c r="A89" s="186" t="s">
        <v>111</v>
      </c>
      <c r="B89" s="345" t="s">
        <v>317</v>
      </c>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7"/>
    </row>
    <row r="90" spans="1:38" s="180" customFormat="1" ht="12.75">
      <c r="A90" s="186"/>
      <c r="B90" s="134"/>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row>
    <row r="91" spans="1:38" s="180" customFormat="1" ht="12.75">
      <c r="A91" s="183" t="s">
        <v>166</v>
      </c>
      <c r="B91" s="134"/>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row>
    <row r="92" spans="1:38" s="180" customFormat="1" ht="12.75">
      <c r="A92" s="189" t="s">
        <v>186</v>
      </c>
      <c r="B92" s="147">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row>
    <row r="93" spans="1:2" ht="12.75">
      <c r="A93" s="184"/>
      <c r="B93" s="175"/>
    </row>
    <row r="94" spans="1:2" s="188" customFormat="1" ht="12.75">
      <c r="A94" s="337" t="s">
        <v>70</v>
      </c>
      <c r="B94" s="338"/>
    </row>
    <row r="95" s="188" customFormat="1" ht="12.75">
      <c r="B95" s="187"/>
    </row>
    <row r="96" spans="1:2" ht="12.75">
      <c r="A96" s="183" t="s">
        <v>90</v>
      </c>
      <c r="B96" s="175"/>
    </row>
    <row r="97" spans="1:2" ht="12.75">
      <c r="A97" s="184" t="s">
        <v>76</v>
      </c>
      <c r="B97" s="143">
        <v>162</v>
      </c>
    </row>
    <row r="98" spans="1:2" ht="12.75">
      <c r="A98" s="184" t="s">
        <v>104</v>
      </c>
      <c r="B98" s="143">
        <v>158</v>
      </c>
    </row>
    <row r="99" spans="1:2" ht="12.75">
      <c r="A99" s="184" t="s">
        <v>105</v>
      </c>
      <c r="B99" s="143">
        <v>160</v>
      </c>
    </row>
    <row r="100" spans="1:2" ht="12.75">
      <c r="A100" s="207" t="s">
        <v>77</v>
      </c>
      <c r="B100" s="143">
        <v>178</v>
      </c>
    </row>
    <row r="101" spans="1:2" ht="12.75">
      <c r="A101" s="191" t="s">
        <v>191</v>
      </c>
      <c r="B101" s="143">
        <v>224</v>
      </c>
    </row>
    <row r="102" ht="12.75">
      <c r="B102" s="175"/>
    </row>
    <row r="103" spans="1:2" ht="12.75">
      <c r="A103" s="183" t="s">
        <v>91</v>
      </c>
      <c r="B103" s="175"/>
    </row>
    <row r="104" spans="1:2" ht="12.75">
      <c r="A104" s="184" t="s">
        <v>76</v>
      </c>
      <c r="B104" s="342" t="s">
        <v>304</v>
      </c>
    </row>
    <row r="105" spans="1:2" ht="12.75">
      <c r="A105" s="184" t="s">
        <v>77</v>
      </c>
      <c r="B105" s="143"/>
    </row>
    <row r="106" spans="1:2" ht="12.75">
      <c r="A106" s="191" t="s">
        <v>191</v>
      </c>
      <c r="B106" s="143"/>
    </row>
    <row r="107" ht="12.75">
      <c r="B107" s="224"/>
    </row>
    <row r="108" spans="1:2" ht="12.75">
      <c r="A108" s="183" t="s">
        <v>92</v>
      </c>
      <c r="B108" s="224"/>
    </row>
    <row r="109" spans="1:2" ht="12.75">
      <c r="A109" s="184" t="s">
        <v>76</v>
      </c>
      <c r="B109" s="342" t="s">
        <v>304</v>
      </c>
    </row>
    <row r="110" spans="1:2" ht="12.75">
      <c r="A110" s="184" t="s">
        <v>77</v>
      </c>
      <c r="B110" s="143"/>
    </row>
    <row r="111" spans="1:2" ht="12.75">
      <c r="A111" s="191" t="s">
        <v>191</v>
      </c>
      <c r="B111" s="143"/>
    </row>
    <row r="112" ht="12.75">
      <c r="B112" s="224"/>
    </row>
    <row r="113" spans="1:2" ht="12.75">
      <c r="A113" s="183" t="s">
        <v>93</v>
      </c>
      <c r="B113" s="224"/>
    </row>
    <row r="114" spans="1:2" ht="12.75">
      <c r="A114" s="184" t="s">
        <v>76</v>
      </c>
      <c r="B114" s="342" t="s">
        <v>304</v>
      </c>
    </row>
    <row r="115" spans="1:2" ht="12.75">
      <c r="A115" s="184" t="s">
        <v>77</v>
      </c>
      <c r="B115" s="143"/>
    </row>
    <row r="116" spans="1:2" ht="12.75">
      <c r="A116" s="191" t="s">
        <v>191</v>
      </c>
      <c r="B116" s="142"/>
    </row>
    <row r="117" ht="12.75">
      <c r="B117" s="224"/>
    </row>
    <row r="118" spans="1:2" ht="12.75">
      <c r="A118" s="183" t="s">
        <v>94</v>
      </c>
      <c r="B118" s="224"/>
    </row>
    <row r="119" spans="1:2" ht="12.75">
      <c r="A119" s="184" t="s">
        <v>76</v>
      </c>
      <c r="B119" s="143">
        <v>17</v>
      </c>
    </row>
    <row r="120" spans="1:2" ht="12.75">
      <c r="A120" s="184" t="s">
        <v>104</v>
      </c>
      <c r="B120" s="143">
        <v>16</v>
      </c>
    </row>
    <row r="121" spans="1:2" ht="12.75">
      <c r="A121" s="184" t="s">
        <v>105</v>
      </c>
      <c r="B121" s="143">
        <v>23</v>
      </c>
    </row>
    <row r="122" spans="1:2" ht="12.75">
      <c r="A122" s="184" t="s">
        <v>77</v>
      </c>
      <c r="B122" s="143">
        <v>25</v>
      </c>
    </row>
    <row r="123" ht="12.75">
      <c r="B123" s="175"/>
    </row>
    <row r="124" spans="1:2" ht="12.75">
      <c r="A124" s="186" t="s">
        <v>236</v>
      </c>
      <c r="B124" s="175"/>
    </row>
    <row r="125" spans="1:2" ht="12.75">
      <c r="A125" s="192" t="s">
        <v>310</v>
      </c>
      <c r="B125" s="278">
        <v>0.32</v>
      </c>
    </row>
    <row r="126" spans="1:2" ht="12.75">
      <c r="A126" s="192" t="s">
        <v>153</v>
      </c>
      <c r="B126" s="316">
        <v>0.46</v>
      </c>
    </row>
    <row r="127" spans="1:2" ht="12.75">
      <c r="A127" s="192" t="s">
        <v>237</v>
      </c>
      <c r="B127" s="278">
        <v>0.26</v>
      </c>
    </row>
    <row r="128" spans="1:2" ht="12.75">
      <c r="A128" s="192" t="s">
        <v>153</v>
      </c>
      <c r="B128" s="316">
        <v>0.27</v>
      </c>
    </row>
    <row r="129" spans="1:2" ht="12.75">
      <c r="A129" s="176" t="s">
        <v>306</v>
      </c>
      <c r="B129" s="195"/>
    </row>
    <row r="130" spans="1:2" ht="12.75">
      <c r="A130" s="300" t="s">
        <v>244</v>
      </c>
      <c r="B130" s="195"/>
    </row>
    <row r="131" spans="1:2" ht="12.75">
      <c r="A131" s="192" t="s">
        <v>245</v>
      </c>
      <c r="B131" s="341" t="s">
        <v>302</v>
      </c>
    </row>
    <row r="132" spans="1:2" ht="12.75">
      <c r="A132" s="192" t="s">
        <v>153</v>
      </c>
      <c r="B132" s="312">
        <v>0.97</v>
      </c>
    </row>
    <row r="133" ht="12.75">
      <c r="B133" s="195"/>
    </row>
    <row r="134" spans="1:2" ht="12.75">
      <c r="A134" s="183" t="s">
        <v>95</v>
      </c>
      <c r="B134" s="175"/>
    </row>
    <row r="135" spans="1:2" ht="12.75">
      <c r="A135" s="184" t="s">
        <v>78</v>
      </c>
      <c r="B135" s="225">
        <v>1034508.68</v>
      </c>
    </row>
    <row r="136" spans="1:2" ht="12.75">
      <c r="A136" s="184" t="s">
        <v>79</v>
      </c>
      <c r="B136" s="225">
        <v>1116924</v>
      </c>
    </row>
    <row r="137" spans="1:2" ht="12.75">
      <c r="A137" s="184" t="s">
        <v>19</v>
      </c>
      <c r="B137" s="225">
        <v>8777997.48</v>
      </c>
    </row>
    <row r="138" spans="1:2" ht="12.75">
      <c r="A138" s="184" t="s">
        <v>75</v>
      </c>
      <c r="B138" s="225">
        <v>8755243</v>
      </c>
    </row>
    <row r="139" ht="12.75">
      <c r="B139" s="226"/>
    </row>
    <row r="140" spans="1:2" ht="12.75">
      <c r="A140" s="183" t="s">
        <v>109</v>
      </c>
      <c r="B140" s="226"/>
    </row>
    <row r="141" spans="1:2" ht="12.75">
      <c r="A141" s="184" t="s">
        <v>78</v>
      </c>
      <c r="B141" s="225">
        <v>1247653</v>
      </c>
    </row>
    <row r="142" spans="1:2" ht="12.75">
      <c r="A142" s="192" t="s">
        <v>79</v>
      </c>
      <c r="B142" s="225">
        <v>1457852.7</v>
      </c>
    </row>
    <row r="143" spans="1:2" ht="12.75">
      <c r="A143" s="184" t="s">
        <v>19</v>
      </c>
      <c r="B143" s="225">
        <v>10565806</v>
      </c>
    </row>
    <row r="144" spans="1:2" ht="12.75">
      <c r="A144" s="184" t="s">
        <v>75</v>
      </c>
      <c r="B144" s="225">
        <v>11447072</v>
      </c>
    </row>
    <row r="145" ht="12.75">
      <c r="B145" s="226"/>
    </row>
    <row r="146" spans="1:2" ht="12.75">
      <c r="A146" s="183" t="s">
        <v>96</v>
      </c>
      <c r="B146" s="226"/>
    </row>
    <row r="147" spans="1:2" ht="12.75">
      <c r="A147" s="184" t="s">
        <v>78</v>
      </c>
      <c r="B147" s="227">
        <v>213204</v>
      </c>
    </row>
    <row r="148" spans="1:2" ht="12.75">
      <c r="A148" s="184" t="s">
        <v>79</v>
      </c>
      <c r="B148" s="344">
        <v>340928</v>
      </c>
    </row>
    <row r="149" spans="1:2" ht="12.75">
      <c r="A149" s="184" t="s">
        <v>19</v>
      </c>
      <c r="B149" s="344">
        <v>1800223</v>
      </c>
    </row>
    <row r="150" spans="1:2" ht="12.75">
      <c r="A150" s="184" t="s">
        <v>75</v>
      </c>
      <c r="B150" s="227">
        <v>2691829</v>
      </c>
    </row>
    <row r="151" spans="1:2" ht="12.75">
      <c r="A151" s="184"/>
      <c r="B151" s="208"/>
    </row>
    <row r="152" spans="1:2" ht="12.75">
      <c r="A152" s="183" t="s">
        <v>97</v>
      </c>
      <c r="B152" s="209"/>
    </row>
    <row r="153" spans="1:2" ht="12.75">
      <c r="A153" s="184" t="s">
        <v>114</v>
      </c>
      <c r="B153" s="225">
        <v>2808939</v>
      </c>
    </row>
    <row r="154" spans="1:2" ht="12.75">
      <c r="A154" s="184"/>
      <c r="B154" s="175"/>
    </row>
    <row r="155" spans="1:2" s="177" customFormat="1" ht="12.75">
      <c r="A155" s="183" t="s">
        <v>98</v>
      </c>
      <c r="B155" s="174"/>
    </row>
    <row r="156" spans="1:2" ht="12.75">
      <c r="A156" s="184" t="s">
        <v>78</v>
      </c>
      <c r="B156" s="148"/>
    </row>
    <row r="157" spans="1:2" ht="12.75">
      <c r="A157" s="192" t="s">
        <v>153</v>
      </c>
      <c r="B157" s="313">
        <v>38</v>
      </c>
    </row>
    <row r="158" ht="12.75">
      <c r="B158" s="175"/>
    </row>
    <row r="159" spans="1:2" ht="12.75">
      <c r="A159" s="183" t="s">
        <v>49</v>
      </c>
      <c r="B159" s="175"/>
    </row>
    <row r="160" spans="1:3" ht="12.75">
      <c r="A160" s="184" t="s">
        <v>80</v>
      </c>
      <c r="B160" s="225">
        <v>1800000</v>
      </c>
      <c r="C160" s="176">
        <f>IF(LEN(TRIM(B161))=0,0,LEN(TRIM(B161))-LEN(SUBSTITUTE(B161," ",""))+1)</f>
        <v>57</v>
      </c>
    </row>
    <row r="161" spans="1:28" ht="12.75">
      <c r="A161" s="184" t="s">
        <v>81</v>
      </c>
      <c r="B161" s="345" t="s">
        <v>318</v>
      </c>
      <c r="C161" s="346"/>
      <c r="D161" s="346"/>
      <c r="E161" s="346"/>
      <c r="F161" s="346"/>
      <c r="G161" s="346"/>
      <c r="H161" s="346"/>
      <c r="I161" s="346"/>
      <c r="J161" s="346"/>
      <c r="K161" s="346"/>
      <c r="L161" s="346"/>
      <c r="M161" s="346"/>
      <c r="N161" s="346"/>
      <c r="O161" s="346"/>
      <c r="P161" s="346"/>
      <c r="Q161" s="346"/>
      <c r="R161" s="346"/>
      <c r="S161" s="346"/>
      <c r="T161" s="346"/>
      <c r="U161" s="346"/>
      <c r="V161" s="346"/>
      <c r="W161" s="346"/>
      <c r="X161" s="346"/>
      <c r="Y161" s="346"/>
      <c r="Z161" s="346"/>
      <c r="AA161" s="346"/>
      <c r="AB161" s="347"/>
    </row>
    <row r="162" ht="12.75">
      <c r="B162" s="175"/>
    </row>
    <row r="163" spans="1:3" ht="12.75">
      <c r="A163" s="184" t="s">
        <v>52</v>
      </c>
      <c r="B163" s="225">
        <v>1500000</v>
      </c>
      <c r="C163" s="176">
        <f>IF(LEN(TRIM(B164))=0,0,LEN(TRIM(B164))-LEN(SUBSTITUTE(B164," ",""))+1)</f>
        <v>39</v>
      </c>
    </row>
    <row r="164" spans="1:28" ht="12.75">
      <c r="A164" s="184" t="s">
        <v>81</v>
      </c>
      <c r="B164" s="345" t="s">
        <v>316</v>
      </c>
      <c r="C164" s="346"/>
      <c r="D164" s="346"/>
      <c r="E164" s="346"/>
      <c r="F164" s="346"/>
      <c r="G164" s="346"/>
      <c r="H164" s="346"/>
      <c r="I164" s="346"/>
      <c r="J164" s="346"/>
      <c r="K164" s="346"/>
      <c r="L164" s="346"/>
      <c r="M164" s="346"/>
      <c r="N164" s="346"/>
      <c r="O164" s="346"/>
      <c r="P164" s="346"/>
      <c r="Q164" s="346"/>
      <c r="R164" s="346"/>
      <c r="S164" s="346"/>
      <c r="T164" s="346"/>
      <c r="U164" s="346"/>
      <c r="V164" s="346"/>
      <c r="W164" s="346"/>
      <c r="X164" s="346"/>
      <c r="Y164" s="346"/>
      <c r="Z164" s="346"/>
      <c r="AA164" s="346"/>
      <c r="AB164" s="347"/>
    </row>
    <row r="167" ht="12.75">
      <c r="B167" s="173" t="s">
        <v>312</v>
      </c>
    </row>
    <row r="169" spans="1:2" ht="12.75">
      <c r="A169" s="183" t="s">
        <v>82</v>
      </c>
      <c r="B169" s="175"/>
    </row>
    <row r="170" spans="1:2" ht="12.75">
      <c r="A170" s="184" t="s">
        <v>84</v>
      </c>
      <c r="B170" s="175"/>
    </row>
    <row r="171" spans="1:2" ht="12.75">
      <c r="A171" s="210" t="s">
        <v>55</v>
      </c>
      <c r="B171" s="211" t="s">
        <v>83</v>
      </c>
    </row>
    <row r="172" spans="1:2" ht="12.75">
      <c r="A172" s="273"/>
      <c r="B172" s="274"/>
    </row>
    <row r="173" spans="1:2" ht="12.75">
      <c r="A173" s="273"/>
      <c r="B173" s="274"/>
    </row>
    <row r="174" spans="1:2" ht="12.75">
      <c r="A174" s="273"/>
      <c r="B174" s="274"/>
    </row>
    <row r="175" spans="1:2" ht="12.75">
      <c r="A175" s="260"/>
      <c r="B175" s="146"/>
    </row>
    <row r="176" spans="1:2" ht="12.75">
      <c r="A176" s="260"/>
      <c r="B176" s="146"/>
    </row>
    <row r="177" spans="1:2" ht="12.75">
      <c r="A177" s="273"/>
      <c r="B177" s="146"/>
    </row>
    <row r="178" spans="1:2" ht="12.75">
      <c r="A178" s="260"/>
      <c r="B178" s="146"/>
    </row>
    <row r="179" spans="1:2" ht="12.75">
      <c r="A179" s="273"/>
      <c r="B179" s="274"/>
    </row>
    <row r="180" spans="1:2" ht="12.75">
      <c r="A180" s="260" t="s">
        <v>146</v>
      </c>
      <c r="B180" s="146" t="s">
        <v>146</v>
      </c>
    </row>
    <row r="181" spans="1:2" ht="12.75">
      <c r="A181" s="260" t="s">
        <v>146</v>
      </c>
      <c r="B181" s="146" t="s">
        <v>146</v>
      </c>
    </row>
    <row r="182" spans="1:2" ht="12.75">
      <c r="A182" s="260" t="s">
        <v>146</v>
      </c>
      <c r="B182" s="146" t="s">
        <v>146</v>
      </c>
    </row>
    <row r="183" spans="1:2" ht="12.75">
      <c r="A183" s="260" t="s">
        <v>146</v>
      </c>
      <c r="B183" s="146" t="s">
        <v>146</v>
      </c>
    </row>
    <row r="184" spans="1:2" ht="12.75">
      <c r="A184" s="260" t="s">
        <v>146</v>
      </c>
      <c r="B184" s="146" t="s">
        <v>146</v>
      </c>
    </row>
    <row r="185" spans="1:2" ht="12.75">
      <c r="A185" s="260" t="s">
        <v>146</v>
      </c>
      <c r="B185" s="146" t="s">
        <v>146</v>
      </c>
    </row>
    <row r="186" spans="1:2" ht="12.75">
      <c r="A186" s="260" t="s">
        <v>146</v>
      </c>
      <c r="B186" s="146" t="s">
        <v>146</v>
      </c>
    </row>
    <row r="187" spans="1:2" ht="12.75">
      <c r="A187" s="212"/>
      <c r="B187" s="175"/>
    </row>
    <row r="188" spans="1:2" ht="12.75">
      <c r="A188" s="212"/>
      <c r="B188" s="175"/>
    </row>
    <row r="189" spans="1:2" ht="12.75">
      <c r="A189" s="213" t="s">
        <v>85</v>
      </c>
      <c r="B189" s="175"/>
    </row>
    <row r="190" spans="1:10" ht="38.25">
      <c r="A190" s="214" t="s">
        <v>59</v>
      </c>
      <c r="B190" s="215" t="s">
        <v>60</v>
      </c>
      <c r="C190" s="216" t="s">
        <v>61</v>
      </c>
      <c r="D190" s="348" t="s">
        <v>62</v>
      </c>
      <c r="E190" s="349"/>
      <c r="F190" s="349"/>
      <c r="G190" s="349"/>
      <c r="H190" s="349"/>
      <c r="I190" s="349"/>
      <c r="J190" s="350"/>
    </row>
    <row r="191" spans="1:10" ht="12.75">
      <c r="A191" s="273"/>
      <c r="B191" s="149"/>
      <c r="C191" s="280"/>
      <c r="D191" s="276"/>
      <c r="E191" s="67"/>
      <c r="F191" s="67"/>
      <c r="G191" s="67"/>
      <c r="H191" s="67"/>
      <c r="I191" s="67"/>
      <c r="J191" s="68"/>
    </row>
    <row r="192" spans="1:10" ht="12.75">
      <c r="A192" s="260"/>
      <c r="B192" s="275"/>
      <c r="C192" s="261"/>
      <c r="D192" s="276"/>
      <c r="E192" s="63"/>
      <c r="F192" s="63"/>
      <c r="G192" s="63"/>
      <c r="H192" s="63"/>
      <c r="I192" s="63"/>
      <c r="J192" s="64"/>
    </row>
    <row r="193" spans="1:10" ht="12.75">
      <c r="A193" s="273"/>
      <c r="B193" s="149"/>
      <c r="C193" s="261"/>
      <c r="D193" s="262"/>
      <c r="E193" s="65"/>
      <c r="F193" s="65"/>
      <c r="G193" s="65"/>
      <c r="H193" s="65"/>
      <c r="I193" s="65"/>
      <c r="J193" s="66"/>
    </row>
    <row r="194" spans="1:10" ht="12.75">
      <c r="A194" s="260" t="s">
        <v>146</v>
      </c>
      <c r="B194" s="149" t="s">
        <v>146</v>
      </c>
      <c r="C194" s="261" t="s">
        <v>146</v>
      </c>
      <c r="D194" s="262" t="s">
        <v>146</v>
      </c>
      <c r="E194" s="63"/>
      <c r="F194" s="63"/>
      <c r="G194" s="63"/>
      <c r="H194" s="63"/>
      <c r="I194" s="63"/>
      <c r="J194" s="64"/>
    </row>
    <row r="195" spans="1:10" ht="12.75">
      <c r="A195" s="260" t="s">
        <v>146</v>
      </c>
      <c r="B195" s="149" t="s">
        <v>146</v>
      </c>
      <c r="C195" s="261" t="s">
        <v>146</v>
      </c>
      <c r="D195" s="262" t="s">
        <v>146</v>
      </c>
      <c r="E195" s="63"/>
      <c r="F195" s="63"/>
      <c r="G195" s="63"/>
      <c r="H195" s="63"/>
      <c r="I195" s="63"/>
      <c r="J195" s="64"/>
    </row>
    <row r="196" spans="1:10" ht="12.75">
      <c r="A196" s="260" t="s">
        <v>146</v>
      </c>
      <c r="B196" s="149" t="s">
        <v>146</v>
      </c>
      <c r="C196" s="261" t="s">
        <v>146</v>
      </c>
      <c r="D196" s="262" t="s">
        <v>146</v>
      </c>
      <c r="E196" s="63"/>
      <c r="F196" s="63"/>
      <c r="G196" s="63"/>
      <c r="H196" s="63"/>
      <c r="I196" s="63"/>
      <c r="J196" s="64"/>
    </row>
    <row r="197" spans="1:2" ht="12.75">
      <c r="A197" s="184"/>
      <c r="B197" s="175"/>
    </row>
    <row r="198" ht="12.75">
      <c r="B198" s="175">
        <f>IF(LEN(TRIM(B199))=0,0,LEN(TRIM(B199))-LEN(SUBSTITUTE(B199," ",""))+1)</f>
        <v>65</v>
      </c>
    </row>
    <row r="199" spans="1:38" ht="12.75">
      <c r="A199" s="186" t="s">
        <v>112</v>
      </c>
      <c r="B199" s="343" t="s">
        <v>319</v>
      </c>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2"/>
    </row>
    <row r="200" ht="12.75">
      <c r="B200" s="175"/>
    </row>
    <row r="201" ht="12.75">
      <c r="B201" s="175"/>
    </row>
    <row r="202" spans="1:2" ht="12.75">
      <c r="A202" s="300" t="s">
        <v>251</v>
      </c>
      <c r="B202" s="175"/>
    </row>
    <row r="203" spans="1:2" ht="12.75">
      <c r="A203" s="192" t="s">
        <v>247</v>
      </c>
      <c r="B203" s="136"/>
    </row>
    <row r="204" spans="1:2" ht="12.75">
      <c r="A204" s="192" t="s">
        <v>248</v>
      </c>
      <c r="B204" s="136"/>
    </row>
    <row r="205" spans="1:2" ht="12.75">
      <c r="A205" s="192" t="s">
        <v>249</v>
      </c>
      <c r="B205" s="136"/>
    </row>
    <row r="206" spans="1:2" ht="12.75">
      <c r="A206" s="192" t="s">
        <v>309</v>
      </c>
      <c r="B206" s="136"/>
    </row>
    <row r="207" spans="1:2" ht="12.75">
      <c r="A207" s="192" t="s">
        <v>257</v>
      </c>
      <c r="B207" s="332">
        <f>SUM(B203:B206)</f>
        <v>0</v>
      </c>
    </row>
    <row r="208" ht="12.75">
      <c r="B208" s="175"/>
    </row>
    <row r="209" ht="12.75">
      <c r="B209" s="175"/>
    </row>
    <row r="210" ht="12.75">
      <c r="B210" s="175"/>
    </row>
    <row r="211" ht="12.75">
      <c r="B211" s="175"/>
    </row>
    <row r="212" ht="12.75">
      <c r="B212" s="175"/>
    </row>
    <row r="213" ht="12.75">
      <c r="B213" s="175"/>
    </row>
    <row r="214" ht="12.75">
      <c r="B214" s="175"/>
    </row>
    <row r="215" ht="12.75">
      <c r="B215" s="175"/>
    </row>
    <row r="216" ht="12.75">
      <c r="B216" s="175"/>
    </row>
    <row r="217" ht="12.75">
      <c r="B217" s="175"/>
    </row>
    <row r="218" ht="12.75">
      <c r="B218" s="175"/>
    </row>
    <row r="219" ht="12.75">
      <c r="B219" s="175"/>
    </row>
    <row r="220" spans="2:3" ht="12.75">
      <c r="B220" s="175"/>
      <c r="C220" s="217">
        <v>41285</v>
      </c>
    </row>
    <row r="221" spans="2:3" ht="12.75">
      <c r="B221" s="175"/>
      <c r="C221" s="217">
        <v>41316</v>
      </c>
    </row>
    <row r="222" spans="2:3" ht="12.75">
      <c r="B222" s="175"/>
      <c r="C222" s="217">
        <v>41344</v>
      </c>
    </row>
    <row r="223" spans="2:3" ht="12.75">
      <c r="B223" s="175"/>
      <c r="C223" s="217">
        <v>41375</v>
      </c>
    </row>
    <row r="224" spans="2:3" ht="12.75">
      <c r="B224" s="175"/>
      <c r="C224" s="217">
        <v>41405</v>
      </c>
    </row>
    <row r="225" spans="2:3" ht="12.75">
      <c r="B225" s="175"/>
      <c r="C225" s="217">
        <v>41436</v>
      </c>
    </row>
    <row r="226" spans="2:3" ht="12.75">
      <c r="B226" s="175"/>
      <c r="C226" s="217">
        <v>41466</v>
      </c>
    </row>
    <row r="227" spans="2:3" ht="12.75">
      <c r="B227" s="175"/>
      <c r="C227" s="217">
        <v>41497</v>
      </c>
    </row>
    <row r="228" spans="2:3" ht="12.75">
      <c r="B228" s="175"/>
      <c r="C228" s="217">
        <v>41528</v>
      </c>
    </row>
    <row r="229" spans="2:3" ht="12.75">
      <c r="B229" s="175"/>
      <c r="C229" s="217">
        <v>41558</v>
      </c>
    </row>
    <row r="230" spans="2:3" ht="12.75">
      <c r="B230" s="175"/>
      <c r="C230" s="217">
        <v>41589</v>
      </c>
    </row>
    <row r="231" spans="2:3" ht="12.75">
      <c r="B231" s="175"/>
      <c r="C231" s="217">
        <v>41619</v>
      </c>
    </row>
    <row r="232" ht="12.75">
      <c r="B232" s="175"/>
    </row>
    <row r="233" ht="12.75">
      <c r="B233" s="175"/>
    </row>
    <row r="234" ht="12.75">
      <c r="B234" s="175"/>
    </row>
    <row r="235" ht="12.75">
      <c r="B235" s="175"/>
    </row>
    <row r="236" ht="12.75">
      <c r="B236" s="175"/>
    </row>
    <row r="237" ht="12.75">
      <c r="B237" s="175"/>
    </row>
    <row r="238" ht="12.75">
      <c r="B238" s="175"/>
    </row>
    <row r="239" ht="12.75">
      <c r="B239" s="175"/>
    </row>
    <row r="240" ht="12.75">
      <c r="B240" s="175"/>
    </row>
    <row r="241" ht="12.75">
      <c r="B241" s="175"/>
    </row>
    <row r="242" ht="12.75">
      <c r="B242" s="175"/>
    </row>
    <row r="243" ht="12.75">
      <c r="B243" s="175"/>
    </row>
    <row r="244" ht="12.75">
      <c r="B244" s="175"/>
    </row>
    <row r="245" ht="12.75">
      <c r="B245" s="175"/>
    </row>
    <row r="246" ht="12.75">
      <c r="B246" s="175"/>
    </row>
    <row r="247" ht="12.75">
      <c r="B247" s="175"/>
    </row>
    <row r="248" ht="12.75">
      <c r="B248" s="175"/>
    </row>
    <row r="249" ht="12.75">
      <c r="B249" s="175"/>
    </row>
    <row r="250" ht="12.75">
      <c r="B250" s="175"/>
    </row>
    <row r="251" ht="12.75">
      <c r="B251" s="175"/>
    </row>
    <row r="252" ht="12.75">
      <c r="B252" s="175"/>
    </row>
    <row r="253" ht="12.75">
      <c r="B253" s="175"/>
    </row>
    <row r="254" ht="12.75">
      <c r="B254" s="175"/>
    </row>
    <row r="255" ht="12.75">
      <c r="B255" s="175"/>
    </row>
    <row r="256" ht="12.75">
      <c r="B256" s="175"/>
    </row>
    <row r="257" ht="12.75">
      <c r="B257" s="175"/>
    </row>
    <row r="258" ht="12.75">
      <c r="B258" s="175"/>
    </row>
    <row r="259" ht="12.75">
      <c r="B259" s="175"/>
    </row>
    <row r="260" ht="12.75">
      <c r="B260" s="175"/>
    </row>
    <row r="261" ht="12.75">
      <c r="B261" s="175"/>
    </row>
    <row r="262" ht="12.75">
      <c r="B262" s="175"/>
    </row>
    <row r="263" ht="12.75">
      <c r="B263" s="175"/>
    </row>
    <row r="264" ht="12.75">
      <c r="B264" s="175"/>
    </row>
    <row r="265" ht="12.75">
      <c r="B265" s="175"/>
    </row>
    <row r="266" ht="12.75">
      <c r="B266" s="175"/>
    </row>
    <row r="978" ht="12.75">
      <c r="AA978" s="218" t="s">
        <v>129</v>
      </c>
    </row>
    <row r="979" ht="12.75">
      <c r="AA979" s="218" t="s">
        <v>130</v>
      </c>
    </row>
    <row r="980" ht="12.75">
      <c r="AA980" s="219" t="s">
        <v>225</v>
      </c>
    </row>
  </sheetData>
  <sheetProtection sheet="1" objects="1" scenarios="1" selectLockedCells="1"/>
  <protectedRanges>
    <protectedRange sqref="B164 B161" name="Spell_2" securityDescriptor="O:WDG:WDD:(A;;CC;;;S-1-5-21-3973891908-3838785336-3509434074-1141)"/>
  </protectedRanges>
  <mergeCells count="7">
    <mergeCell ref="B16:AB16"/>
    <mergeCell ref="B21:AB21"/>
    <mergeCell ref="B48:AB48"/>
    <mergeCell ref="D190:J190"/>
    <mergeCell ref="B161:AB161"/>
    <mergeCell ref="B164:AB164"/>
    <mergeCell ref="B89:AL89"/>
  </mergeCells>
  <dataValidations count="5">
    <dataValidation type="list" operator="equal" allowBlank="1" showInputMessage="1" showErrorMessage="1" sqref="B77 B81 B79 B83">
      <formula1>$AA$978:$AA$979</formula1>
    </dataValidation>
    <dataValidation type="list" operator="equal" allowBlank="1" showInputMessage="1" showErrorMessage="1" promptTitle="Please select Y or N" sqref="B75">
      <formula1>Cert</formula1>
    </dataValidation>
    <dataValidation type="list" allowBlank="1" showInputMessage="1" showErrorMessage="1" sqref="B72">
      <formula1>$AA$978:$AA$979</formula1>
    </dataValidation>
    <dataValidation type="list" allowBlank="1" showInputMessage="1" showErrorMessage="1" sqref="B5">
      <formula1>Months</formula1>
    </dataValidation>
    <dataValidation operator="equal" allowBlank="1" showInputMessage="1" showErrorMessage="1" sqref="B84:B85"/>
  </dataValidations>
  <printOptions/>
  <pageMargins left="0.75" right="0.75" top="1" bottom="1" header="0.5" footer="0.5"/>
  <pageSetup fitToHeight="0" fitToWidth="1" horizontalDpi="600" verticalDpi="600" orientation="portrait" scale="20" r:id="rId1"/>
  <colBreaks count="1" manualBreakCount="1">
    <brk id="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Dimensions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 Tovsen</dc:creator>
  <cp:keywords/>
  <dc:description/>
  <cp:lastModifiedBy>LB11061</cp:lastModifiedBy>
  <cp:lastPrinted>2013-02-12T22:19:00Z</cp:lastPrinted>
  <dcterms:created xsi:type="dcterms:W3CDTF">2009-10-23T15:04:47Z</dcterms:created>
  <dcterms:modified xsi:type="dcterms:W3CDTF">2013-08-15T16:00:51Z</dcterms:modified>
  <cp:category/>
  <cp:version/>
  <cp:contentType/>
  <cp:contentStatus/>
</cp:coreProperties>
</file>