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31" windowWidth="9570" windowHeight="9240" activeTab="3"/>
  </bookViews>
  <sheets>
    <sheet name="Definitions" sheetId="1" r:id="rId1"/>
    <sheet name="Scorecard Data Copy" sheetId="2" state="hidden" r:id="rId2"/>
    <sheet name="Ops Rep Data Entry" sheetId="3" r:id="rId3"/>
    <sheet name="Monthly Ops Report" sheetId="4" r:id="rId4"/>
  </sheets>
  <externalReferences>
    <externalReference r:id="rId7"/>
  </externalReferences>
  <definedNames>
    <definedName name="Cert">'Ops Rep Data Entry'!$AA$968:$AA$970</definedName>
    <definedName name="Months">'Ops Rep Data Entry'!$C$210:$C$221</definedName>
    <definedName name="_xlnm.Print_Area" localSheetId="2">'Ops Rep Data Entry'!$A$3:$D$969</definedName>
    <definedName name="_xlnm.Print_Titles" localSheetId="1">'Scorecard Data Copy'!$1:$6</definedName>
  </definedNames>
  <calcPr fullCalcOnLoad="1"/>
</workbook>
</file>

<file path=xl/sharedStrings.xml><?xml version="1.0" encoding="utf-8"?>
<sst xmlns="http://schemas.openxmlformats.org/spreadsheetml/2006/main" count="463" uniqueCount="291">
  <si>
    <t>Scorecard Definitions and Goals</t>
  </si>
  <si>
    <t>#1  Customer Satisfaction - Resident Survey</t>
  </si>
  <si>
    <t>#2  Customer Satisfaction - Family Survey</t>
  </si>
  <si>
    <t>#1  Conversion Ratio</t>
  </si>
  <si>
    <t>#1  Falls</t>
  </si>
  <si>
    <t>Goal:  15%</t>
  </si>
  <si>
    <t>#2  Facility Acquired Pressure Ulcers</t>
  </si>
  <si>
    <t>Goal:  2%</t>
  </si>
  <si>
    <t>#3  Elopements</t>
  </si>
  <si>
    <t>Goal:  0</t>
  </si>
  <si>
    <t>#1  Substandard Surveys</t>
  </si>
  <si>
    <t>Goal:  as defined by budget</t>
  </si>
  <si>
    <t>Goal:  38</t>
  </si>
  <si>
    <t>#1 Customer Satisfaction - Managed Facilities - Residents</t>
  </si>
  <si>
    <t>Actual %</t>
  </si>
  <si>
    <t>#2 Customer Satisfaction - Managed Facilities - Families</t>
  </si>
  <si>
    <t>Monthly Actual %</t>
  </si>
  <si>
    <t>YTD Actual %</t>
  </si>
  <si>
    <t>Goal/Benchmark</t>
  </si>
  <si>
    <t>#1 Conversion Ratio</t>
  </si>
  <si>
    <t>Actual</t>
  </si>
  <si>
    <t>#1 Falls</t>
  </si>
  <si>
    <t>#2 Facility Acquired Pressure Ulcers</t>
  </si>
  <si>
    <t>#1 Substandard Surveys</t>
  </si>
  <si>
    <t>YTD Actual</t>
  </si>
  <si>
    <t>Actual Y or N</t>
  </si>
  <si>
    <t>Budget</t>
  </si>
  <si>
    <t>Monthly %</t>
  </si>
  <si>
    <t>Current Month</t>
  </si>
  <si>
    <t>Facility Name</t>
  </si>
  <si>
    <t>For Month of</t>
  </si>
  <si>
    <t>Administrator</t>
  </si>
  <si>
    <t>Action Plan</t>
  </si>
  <si>
    <t>Resident Survey</t>
  </si>
  <si>
    <t>Family Survey</t>
  </si>
  <si>
    <t>Employee Survey</t>
  </si>
  <si>
    <t>This Month</t>
  </si>
  <si>
    <t>Last Month</t>
  </si>
  <si>
    <t xml:space="preserve">Open Timeline?  </t>
  </si>
  <si>
    <t>DPNA?</t>
  </si>
  <si>
    <t>Self Report in Last 30 Days?</t>
  </si>
  <si>
    <t>Complaint Investigated in Last 30 Days?</t>
  </si>
  <si>
    <t>Expected Date of Next Standard Survey:</t>
  </si>
  <si>
    <t>Variance</t>
  </si>
  <si>
    <t>MTD Revenue</t>
  </si>
  <si>
    <t>MTD Expense</t>
  </si>
  <si>
    <t>MTD Net</t>
  </si>
  <si>
    <t>YTD Revenue</t>
  </si>
  <si>
    <t>YTD Expense</t>
  </si>
  <si>
    <t>YTD Net</t>
  </si>
  <si>
    <t>Occupancy Average</t>
  </si>
  <si>
    <t>Total Occupancy Average</t>
  </si>
  <si>
    <t>Prior Month</t>
  </si>
  <si>
    <t>Medicare and Managed Care</t>
  </si>
  <si>
    <t>Projection</t>
  </si>
  <si>
    <t xml:space="preserve">Projected Revenue </t>
  </si>
  <si>
    <t>Rationale:</t>
  </si>
  <si>
    <t>Projected Expenses</t>
  </si>
  <si>
    <t>Projected Net</t>
  </si>
  <si>
    <t>Cash Flow</t>
  </si>
  <si>
    <t>Vendor</t>
  </si>
  <si>
    <t>Total of Invoices Over 90 Days</t>
  </si>
  <si>
    <t>TOTAL</t>
  </si>
  <si>
    <t>Capital Expenditures</t>
  </si>
  <si>
    <t>Item</t>
  </si>
  <si>
    <t>Cost</t>
  </si>
  <si>
    <t>Planned Purchase Date</t>
  </si>
  <si>
    <t>Justification</t>
  </si>
  <si>
    <t>Facility</t>
  </si>
  <si>
    <t>Month</t>
  </si>
  <si>
    <t>A - Caring Experience</t>
  </si>
  <si>
    <t>B - Growth &amp; Development</t>
  </si>
  <si>
    <t>C - Employee Relations</t>
  </si>
  <si>
    <t>D - Quality of Care - Clinical</t>
  </si>
  <si>
    <t>E - Regulatory Compliance</t>
  </si>
  <si>
    <t>F - Financial</t>
  </si>
  <si>
    <t xml:space="preserve">Customer Satisfaction </t>
  </si>
  <si>
    <t>Current %</t>
  </si>
  <si>
    <t>Prior Yr %</t>
  </si>
  <si>
    <t>Prior Year %</t>
  </si>
  <si>
    <t>YTD Budget</t>
  </si>
  <si>
    <t xml:space="preserve">Total </t>
  </si>
  <si>
    <t>Monthly Census Average</t>
  </si>
  <si>
    <t>Budgeted Average Census</t>
  </si>
  <si>
    <t>Current Month Actual</t>
  </si>
  <si>
    <t>Current Month Budget</t>
  </si>
  <si>
    <t>Projected Revenue</t>
  </si>
  <si>
    <t>Rationale</t>
  </si>
  <si>
    <t>Cash flow</t>
  </si>
  <si>
    <t>Over 90 days</t>
  </si>
  <si>
    <t>Enter any vendors with invoices over 90 days</t>
  </si>
  <si>
    <t>Upcoming Capital Expenditures</t>
  </si>
  <si>
    <t>Customer Satisfaction - Managed Facilities - Residents</t>
  </si>
  <si>
    <t>Customer Satisfaction - Managed Facilities - Families</t>
  </si>
  <si>
    <t>Conversion Ratio</t>
  </si>
  <si>
    <t>Falls</t>
  </si>
  <si>
    <t>Census - Care Center</t>
  </si>
  <si>
    <t>Census - Assisted Living #1</t>
  </si>
  <si>
    <t>Census - Assisted Living #2</t>
  </si>
  <si>
    <t>Census - Independent Living</t>
  </si>
  <si>
    <t xml:space="preserve">Census - Medicare + Managed Care </t>
  </si>
  <si>
    <t>Gross Revenue</t>
  </si>
  <si>
    <t>Net Income</t>
  </si>
  <si>
    <t xml:space="preserve">Total A/R </t>
  </si>
  <si>
    <t>DSO</t>
  </si>
  <si>
    <t xml:space="preserve">Open Timeline?   </t>
  </si>
  <si>
    <t xml:space="preserve">DPNA? </t>
  </si>
  <si>
    <t xml:space="preserve">Self Report in Last 30 Days? </t>
  </si>
  <si>
    <t>Average Daily Census (Patient Days)</t>
  </si>
  <si>
    <t>Total Average Daily Census</t>
  </si>
  <si>
    <t>Last Month Census Average</t>
  </si>
  <si>
    <t>Prior Month Census Average</t>
  </si>
  <si>
    <t>Monthly Overview:</t>
  </si>
  <si>
    <t>Regulatory:</t>
  </si>
  <si>
    <t>Financial Performance:</t>
  </si>
  <si>
    <t>Total Expenses</t>
  </si>
  <si>
    <t>#4 Total Discharges with Home Health</t>
  </si>
  <si>
    <t>#5 Total Discharges without Home Health</t>
  </si>
  <si>
    <t>#6  Number of residents readmitted to the hospital within 30 days of admission</t>
  </si>
  <si>
    <t>Goal/Benchmark %</t>
  </si>
  <si>
    <t>Regulatory Compliance Overview: (enter narrative here)</t>
  </si>
  <si>
    <t>Financial Performance Overview: (enter narrative here)</t>
  </si>
  <si>
    <t xml:space="preserve"> </t>
  </si>
  <si>
    <t>RUH+RVH days/total Medicare days</t>
  </si>
  <si>
    <t>Current Monthly Actual</t>
  </si>
  <si>
    <t>Goal:   &lt; 1</t>
  </si>
  <si>
    <t>Definition:  The Annual Resident Satisfaction Rate for Managed Properties.  It is the combination of the excellent and good scores on the MyInnerview  Surveys.  
This value is noted/imputed on the monthly ops report  by the Administrator,but changes only on an annual basis and/or whenever the MyInnerview  customer satisfaction surveys are conducted.</t>
  </si>
  <si>
    <t>Goal:  88% or higher satisfaction</t>
  </si>
  <si>
    <t>Definition:  The Annual  Family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</si>
  <si>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Definition:  Ratio of Admissions to all referrals. This value is noted/imputed on the monthly ops report by the Administrator, and usually will change from month to month.</t>
  </si>
  <si>
    <t>Definition:   The Annual Employee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</si>
  <si>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Goal: 75% or higher</t>
  </si>
  <si>
    <t>Definition:  Number of residents with impaired decision-making ability and at risk for injury 
outside the confines of facility and have left the facility without the knowledge of staff. This value is noted/imputed on the monthly ops report by the Administrator, and usually will change from month to month. This should be reported as a whole number.</t>
  </si>
  <si>
    <t>Goal:  TBD once baseline established</t>
  </si>
  <si>
    <t>Definition:  Answer with a Yes or No from the drop down box.  Answering ‘No” indicates 
that the facility has not had any substandard survey outcomes from their Annual Survey. This value is noted/imputed on the monthly ops report by the Administrator, and usually will change from month to month.</t>
  </si>
  <si>
    <t>Definition:  Total number of federal deficiencies received on the facilities annual survey. 
This will be a whole number. This value is noted/imputed on the monthly ops report by the Administrator, and usually will not change from month to month.</t>
  </si>
  <si>
    <t>Definition: Total patient days divided by total number of days in the month for Assisted 
Living facilities. This value is noted/imputed on the monthly ops report by the Administrator, and usually will change from month to month.  Numbers only.</t>
  </si>
  <si>
    <t>Definition: Total patient days divided by total number of days in the month for Assisted 
Living-2 facilities (Frazee VAL). This value is noted/imputed on the monthly ops report by the Administrator, and usually will change from month to month. Numbers only.</t>
  </si>
  <si>
    <t>Definition: Total patient days divided by total number of days in the month for Independent 
Living facilities. This value is noted/imputed on the monthly ops report by the Administrator, and usually will change from month to month. Numbers only.</t>
  </si>
  <si>
    <t>Definition:  Total Medicare days in month/#days in month + total Managed Care days in month/# of days in the month. This value is noted/imputed on the monthly ops report by the Administrator, and usually will change from month to month. Numbers only.</t>
  </si>
  <si>
    <t>Goal:  55%</t>
  </si>
  <si>
    <t>Definition:  All Revenue. This value is noted/imputed on the monthly ops report by the 
Administrator, and usually will change from month to month. Numbers only.</t>
  </si>
  <si>
    <t>Definition:  Total Expenses. This value is noted/imputed on the monthly ops report by the 
Administrator, and usually will change from month to month. Numbers only.</t>
  </si>
  <si>
    <t>Definition:  Gross Revenue less Total Expenses. This value is noted/imputed on the 
monthly ops report by the Administrator, and usually will change from month to month. Numbers only.</t>
  </si>
  <si>
    <t>Definition:  Total Accounts Receivable balances at end of month. 
This value is noted/imputed on the monthly ops report by the Administrator, and usually will change from month to month. Numbers only.</t>
  </si>
  <si>
    <t>Definition: Total A/R divided by ( Total revenue for 3 months divided by Total # of days). 
This value is noted/imputed on the monthly ops report by the Administrator, and usually will change from month to month. Numbers only.</t>
  </si>
  <si>
    <t>Instructions:  Enter data into green fields only.</t>
  </si>
  <si>
    <t>Anuual Survey</t>
  </si>
  <si>
    <t>YTD Monthly Average %</t>
  </si>
  <si>
    <t>YTD Average Monthly %</t>
  </si>
  <si>
    <t>YTD Actual Average %</t>
  </si>
  <si>
    <t>Definition: This is calculated by each facility's Worker's Comp insurer annually, and entered by the administrator monthly.
Note:  changes in Mod Factors take up to 3 years, lowest possible is .66</t>
  </si>
  <si>
    <t>Definition:  RUH+RVH days divided by total Medicare days. This entered by the 
administrator monthly and changes from month to month.</t>
  </si>
  <si>
    <t>Y</t>
  </si>
  <si>
    <t>Definition:  Total of hours used from an outside agency/pool staffing utilized per month. This value is noted/imputed on the monthly ops report by the Administrator, and usually will change from month to month. Numbers only.</t>
  </si>
  <si>
    <t>N</t>
  </si>
  <si>
    <t>Monthly Actual # of Residents with 1 or More Falls</t>
  </si>
  <si>
    <t>Monthly Actual # of Residents with 1 or more Pressure Ulcers</t>
  </si>
  <si>
    <t>#1</t>
  </si>
  <si>
    <t>#4  Workers Compensation Mod Factors</t>
  </si>
  <si>
    <t>#5  Employee Satisfaction Survey</t>
  </si>
  <si>
    <t>Definition:  The number of total discharges with home health ordered compared to the total number of discharges minus deaths.  This number should be entered as an actual number. This value is noted/imputed on the monthly ops report by the Administrator, and usually will change from month to month.</t>
  </si>
  <si>
    <t>Definition:  The number of total discharges without home health ordered compared to the total number of discharges minus deaths. This number should be entered as an actual number. This value is noted/imputed on the monthly ops report by the Administrator, and usually will change from month to month.</t>
  </si>
  <si>
    <t xml:space="preserve">Definition: Total number of residents readmitted to the hospital within 30 days of discharge from the hospital to the skilled nursing facility compared to the total number of residents admitted from the hospital to the SNF.  This number should be entered as an actual number.  This value is noted/imputed on the monthly ops report by the Administrator, and usually will change from month to month. </t>
  </si>
  <si>
    <t>Monthly Discharges With Home Health Ordered</t>
  </si>
  <si>
    <t>Monthly Discharges Without Home Health Ordered</t>
  </si>
  <si>
    <t>Monthly Total d/c'd from Hospital to SNF in the Month</t>
  </si>
  <si>
    <t># of residents readmitted to the hospital within 30 days of hospital discharge</t>
  </si>
  <si>
    <t>Monthly Total readmitted to hospital in the month after being in SNF</t>
  </si>
  <si>
    <t xml:space="preserve">#11  Total A/R </t>
  </si>
  <si>
    <t>#12  DSO</t>
  </si>
  <si>
    <t xml:space="preserve">#13  Agency Usage </t>
  </si>
  <si>
    <t>Substandard Survey? (Y/N)</t>
  </si>
  <si>
    <t>Total Discharges with Home Health (minus deaths)</t>
  </si>
  <si>
    <t>Total Discharges without Home Health (minus deaths)</t>
  </si>
  <si>
    <t>Monthly Total Discharges</t>
  </si>
  <si>
    <t/>
  </si>
  <si>
    <t>Clear all deficiencies during first post cert visit</t>
  </si>
  <si>
    <t>N/A</t>
  </si>
  <si>
    <t>Monthly Budget</t>
  </si>
  <si>
    <t>Monthly Census</t>
  </si>
  <si>
    <t>Budget %</t>
  </si>
  <si>
    <t>Over/Under Budgeted Census</t>
  </si>
  <si>
    <t>#1 DART</t>
  </si>
  <si>
    <t>YTD Annualized</t>
  </si>
  <si>
    <t>Goal</t>
  </si>
  <si>
    <t>#2 Monthly Safety Reports</t>
  </si>
  <si>
    <t>Monthly Actual</t>
  </si>
  <si>
    <t>#3 Employee Turnover</t>
  </si>
  <si>
    <t>YTD %</t>
  </si>
  <si>
    <t>#4 Employee Satisfaction Survey</t>
  </si>
  <si>
    <t>#2 CMS Star Rating</t>
  </si>
  <si>
    <t># of Stars</t>
  </si>
  <si>
    <t>#3 Clear all deficiencies during first post cert visit</t>
  </si>
  <si>
    <t xml:space="preserve">#4 Total # of deficiencies on annual standard survey </t>
  </si>
  <si>
    <t>#1 Net Income</t>
  </si>
  <si>
    <t>#3 Census Average - Care Center</t>
  </si>
  <si>
    <t>Budgeted Census</t>
  </si>
  <si>
    <t>Total Bed Capacity</t>
  </si>
  <si>
    <t>#4 Census Average - Assisted Living #1</t>
  </si>
  <si>
    <t>Monthly</t>
  </si>
  <si>
    <t>#5 Census Average - Assisted Living #2</t>
  </si>
  <si>
    <t>#6 Census Average - Independent Living</t>
  </si>
  <si>
    <t>#7 Medicare Census + Managed Care Census</t>
  </si>
  <si>
    <t>#8 RUH+RVH days/total Medicare days</t>
  </si>
  <si>
    <t>#9 Gross Revenue</t>
  </si>
  <si>
    <t>#10 Total Expenses</t>
  </si>
  <si>
    <t xml:space="preserve">#11 Total A/R </t>
  </si>
  <si>
    <t>#12 DSO</t>
  </si>
  <si>
    <t>Monthly Total Terminations</t>
  </si>
  <si>
    <t>Total Employees at Beginning of Month</t>
  </si>
  <si>
    <t>Total Employees at End of Month</t>
  </si>
  <si>
    <t>Monthly Termination Rate (will calculate automatically)</t>
  </si>
  <si>
    <t>CMS Star Rating (Visit www.medicare.gov/NHCompare)</t>
  </si>
  <si>
    <t># of Deficiencies on Last Survey</t>
  </si>
  <si>
    <t>#1 DART (Get from Karyn Price)</t>
  </si>
  <si>
    <t>3+</t>
  </si>
  <si>
    <t>Goal:  Facility-specific goal</t>
  </si>
  <si>
    <t>DART (Days away, restricted or transferred)</t>
  </si>
  <si>
    <t xml:space="preserve">Definition: Calculated by Karyn Price. </t>
  </si>
  <si>
    <t>#2</t>
  </si>
  <si>
    <t>Monthly Safety Reports</t>
  </si>
  <si>
    <t>Goal: The YTD annualized target will be the less of: A. 10% lower than 2011 DART rate or B. at or lower than industry standard of 4.9. This will be calculated for each administrator.</t>
  </si>
  <si>
    <t>Definition:The total number of safety actions in a month (recognizing, coaching, correcting safety behavior, or safety climate survey questions).</t>
  </si>
  <si>
    <t>Goal: Minimum of 8 safety actions per month. 2012 goal is 40/month for each facility.</t>
  </si>
  <si>
    <t>#3</t>
  </si>
  <si>
    <t>Employee Turnover</t>
  </si>
  <si>
    <t>Definition:  The total number of terminations of employees for the month divided by total number of employees at the beginning of the month plus total number of employees at the end of the month divided by 2. 
(Total # of Employee terminations/(Total # of employees at beg. of month/Total # of employees at end of month)/2)</t>
  </si>
  <si>
    <t>Goal: 2.75%</t>
  </si>
  <si>
    <t>Definition:  Total number of residents who have had one or more falls during the 
month compared to the average census for the month. This value is noted/imputed on the monthly ops report by the Administrator, and usually will change from month to month.</t>
  </si>
  <si>
    <t>Definition:  Total number of residents with facility acquired pressure ulcers at 
the end of the month compared to the average census for the month. This value is noted/imputed on the monthly ops report by the Administrator, and usually will change from month to month.</t>
  </si>
  <si>
    <t>Goal: No</t>
  </si>
  <si>
    <t>Goal: Yes</t>
  </si>
  <si>
    <t>Goal:  3+ Stars</t>
  </si>
  <si>
    <t>Goal IA: 7.9</t>
  </si>
  <si>
    <t>Goal MN: 9.9</t>
  </si>
  <si>
    <t>Goal WI: 9.7</t>
  </si>
  <si>
    <t>Goal IL: 9.7</t>
  </si>
  <si>
    <t>This can be otained from the following website: Visit www.medicare.gov/NHCompare.</t>
  </si>
  <si>
    <t>CMS "Overall" Star Rating</t>
  </si>
  <si>
    <t>Total Number of Stars for "Overall" Rating</t>
  </si>
  <si>
    <t>#4  Total # of deficiencies on annual standard survey compared to state average</t>
  </si>
  <si>
    <t>#1 and 2  Net Income MTD and YTD</t>
  </si>
  <si>
    <t>#3  Census Average Overall, Medicaid, Medicare and "Other"</t>
  </si>
  <si>
    <t>Definition:  Answer with a Yes/No from the drop down box. To answer ‘Yes’ indicates that 
the facility cleared all their State and/or Federal deficiencies during their first regulatory agency revisit.  If the facility has not had a revisit and/or the facility is not due to have one the value should be noted as NA (not applicable).  This value is noted/imputed on the monthly ops report by the Administrator, and usually will change from month to month.</t>
  </si>
  <si>
    <t>Definition: Average census divided total bed capacity. This data is further broken down by payor mix. All percentages are calculated in Excel.</t>
  </si>
  <si>
    <t>#4  Census Average - Assisted Living #1</t>
  </si>
  <si>
    <t>#5  Census Average - Assisted Living #2</t>
  </si>
  <si>
    <t>#6  Census Average - Independent Living</t>
  </si>
  <si>
    <t>#7  Medicare Census + Managed Care Census Average</t>
  </si>
  <si>
    <t>#8  RUH+RVH days/total Medicare days</t>
  </si>
  <si>
    <t>#9  Gross Revenue</t>
  </si>
  <si>
    <t>Goal NY 7.2</t>
  </si>
  <si>
    <t>Levy Target</t>
  </si>
  <si>
    <t>Levy Monthly Actual</t>
  </si>
  <si>
    <t>Levy YTD Actual</t>
  </si>
  <si>
    <t>Levy YTD Target</t>
  </si>
  <si>
    <t>IGT Loan</t>
  </si>
  <si>
    <t>Monthly Amount Received</t>
  </si>
  <si>
    <t>YTD Amount Received</t>
  </si>
  <si>
    <t>Levy Projections</t>
  </si>
  <si>
    <t>Levy YTD (Over)/Under</t>
  </si>
  <si>
    <t>Employee Satisfaction Survey</t>
  </si>
  <si>
    <t>Facility Acquired Pressure Ulcers (Stage II or higher)</t>
  </si>
  <si>
    <t>Monthly Total Discharges (same as B57)</t>
  </si>
  <si>
    <t>Date of Last Standard Survey (MM/DD/YY)</t>
  </si>
  <si>
    <t># of Complaint Surveys in the Past 12 Months</t>
  </si>
  <si>
    <t># of Deficiencies from Complaint Surveys in the Last 12 Months</t>
  </si>
  <si>
    <r>
      <t xml:space="preserve">Expected Date of Next Standard Survey (when windown opens) </t>
    </r>
    <r>
      <rPr>
        <sz val="10"/>
        <rFont val="Arial"/>
        <family val="2"/>
      </rPr>
      <t>(MM/DD/YY)</t>
    </r>
    <r>
      <rPr>
        <b/>
        <sz val="10"/>
        <rFont val="Arial"/>
        <family val="2"/>
      </rPr>
      <t>:</t>
    </r>
  </si>
  <si>
    <t>Total Bed Units</t>
  </si>
  <si>
    <t>Caring Experience</t>
  </si>
  <si>
    <t>Growth &amp; Development</t>
  </si>
  <si>
    <t>Regulatory Compliance</t>
  </si>
  <si>
    <t>Financial Performance</t>
  </si>
  <si>
    <t>#3 Total Discharges with Home Health</t>
  </si>
  <si>
    <t>#4 Total Discharges without Home Health</t>
  </si>
  <si>
    <t>#5 Number of residents readmitted to hospital within 30 days of admission</t>
  </si>
  <si>
    <t>Data of Last Standard Survey</t>
  </si>
  <si>
    <t>Substandard?</t>
  </si>
  <si>
    <t>Expected Data of Next Survey (when window opens)</t>
  </si>
  <si>
    <t>#5 Complaint Surveys</t>
  </si>
  <si>
    <t># of Complaint Surveys</t>
  </si>
  <si>
    <t># of Deficiencies from Complaint Surveys in Last 12 Months</t>
  </si>
  <si>
    <t>Winchester House</t>
  </si>
  <si>
    <t>Rick Curtis</t>
  </si>
  <si>
    <t>Our Annual Survey for both Health and Life Safety Code was cleared on January 2, 2013 going back to November 30, 2012 as our date of compliance.  Therefore, all remedies for non-compliance do not take effect.  We are waiting on a letter from CMS to verify this.</t>
  </si>
  <si>
    <t>NA</t>
  </si>
  <si>
    <t>January census is currently averaging the same as December, but Medicare census is averaging 2 more than December average.</t>
  </si>
  <si>
    <t>Increase in therapy costs due to slightly higher average Medicare census.  Otherwise, expenses including labor remain consistent.</t>
  </si>
  <si>
    <t>105 days are related to Medicaid</t>
  </si>
  <si>
    <t>We had a large decrease in census during the month of December due to having 25 discharges during the month against 12 admissions.  Expenses were less, in line with census decrease.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</si>
</sst>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yy;@"/>
    <numFmt numFmtId="166" formatCode="0_);\(0\)"/>
    <numFmt numFmtId="167" formatCode="&quot;$&quot;#,##0.00"/>
    <numFmt numFmtId="168" formatCode="0.0"/>
    <numFmt numFmtId="169" formatCode="[$-409]mmm\-yy;@"/>
    <numFmt numFmtId="170" formatCode="_(&quot;$&quot;* #,##0_);_(&quot;$&quot;* \(#,##0\);_(&quot;$&quot;* &quot;-&quot;??_);_(@_)"/>
    <numFmt numFmtId="171" formatCode="0.0%"/>
    <numFmt numFmtId="172" formatCode="[$-409]dddd\,\ mmmm\ dd\,\ yyyy"/>
    <numFmt numFmtId="173" formatCode="[$-409]h:mm:ss\ AM/PM"/>
    <numFmt numFmtId="174" formatCode="#,##0.0"/>
    <numFmt numFmtId="175" formatCode="&quot;$&quot;#,##0.0_);\(&quot;$&quot;#,##0.0\)"/>
    <numFmt numFmtId="176" formatCode="_(&quot;$&quot;* #,##0.0_);_(&quot;$&quot;* \(#,##0.0\);_(&quot;$&quot;* &quot;-&quot;??_);_(@_)"/>
    <numFmt numFmtId="177" formatCode="&quot;$&quot;#,##0.0"/>
    <numFmt numFmtId="178" formatCode="&quot;$&quot;#,##0"/>
    <numFmt numFmtId="179" formatCode="mm/dd/yy;@"/>
  </numFmts>
  <fonts count="49">
    <font>
      <sz val="10"/>
      <name val="Arial"/>
      <family val="0"/>
    </font>
    <font>
      <sz val="11"/>
      <color indexed="8"/>
      <name val="Calibri"/>
      <family val="2"/>
    </font>
    <font>
      <sz val="8"/>
      <name val="Arial"/>
      <family val="2"/>
    </font>
    <font>
      <sz val="10"/>
      <color indexed="9"/>
      <name val="Arial"/>
      <family val="2"/>
    </font>
    <font>
      <b/>
      <sz val="10"/>
      <name val="Arial"/>
      <family val="2"/>
    </font>
    <font>
      <b/>
      <sz val="10"/>
      <color indexed="9"/>
      <name val="Arial"/>
      <family val="2"/>
    </font>
    <font>
      <sz val="12"/>
      <name val="Arial"/>
      <family val="2"/>
    </font>
    <font>
      <b/>
      <sz val="18"/>
      <name val="Arial"/>
      <family val="2"/>
    </font>
    <font>
      <b/>
      <sz val="12"/>
      <color indexed="9"/>
      <name val="Arial"/>
      <family val="2"/>
    </font>
    <font>
      <sz val="12"/>
      <name val="Arial Narrow"/>
      <family val="2"/>
    </font>
    <font>
      <b/>
      <sz val="9"/>
      <name val="Arial"/>
      <family val="2"/>
    </font>
    <font>
      <sz val="9"/>
      <name val="Arial"/>
      <family val="2"/>
    </font>
    <font>
      <b/>
      <sz val="12"/>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003D79"/>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BB7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style="medium"/>
      <bottom style="thin"/>
    </border>
    <border>
      <left/>
      <right style="medium"/>
      <top/>
      <bottom style="thin"/>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style="thin"/>
      <right style="medium"/>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bottom style="thin"/>
    </border>
    <border>
      <left/>
      <right/>
      <top style="thin"/>
      <bottom style="thin"/>
    </border>
    <border>
      <left/>
      <right style="thin"/>
      <top style="thin"/>
      <bottom style="thin"/>
    </border>
    <border>
      <left/>
      <right/>
      <top/>
      <bottom style="thin"/>
    </border>
    <border>
      <left/>
      <right style="thin"/>
      <top/>
      <bottom style="thin"/>
    </border>
    <border>
      <left style="medium"/>
      <right style="thin">
        <color theme="0"/>
      </right>
      <top style="medium"/>
      <bottom style="medium"/>
    </border>
    <border>
      <left style="medium"/>
      <right style="thin"/>
      <top style="thin"/>
      <bottom style="thin">
        <color theme="0"/>
      </bottom>
    </border>
    <border>
      <left style="medium"/>
      <right style="thin"/>
      <top style="thin">
        <color theme="0"/>
      </top>
      <bottom style="thin">
        <color theme="0"/>
      </bottom>
    </border>
    <border>
      <left style="medium"/>
      <right style="thin"/>
      <top style="thin">
        <color theme="0"/>
      </top>
      <bottom style="medium"/>
    </border>
    <border>
      <left style="thin"/>
      <right style="medium"/>
      <top style="medium"/>
      <bottom style="thin"/>
    </border>
    <border>
      <left style="thin">
        <color theme="0"/>
      </left>
      <right style="thin">
        <color theme="0"/>
      </right>
      <top style="medium"/>
      <bottom style="thin"/>
    </border>
    <border>
      <left style="thin">
        <color theme="0"/>
      </left>
      <right style="medium"/>
      <top style="medium"/>
      <bottom style="thin"/>
    </border>
    <border>
      <left style="medium"/>
      <right style="thin">
        <color theme="0"/>
      </right>
      <top style="medium"/>
      <bottom style="thin"/>
    </border>
    <border>
      <left/>
      <right/>
      <top style="medium"/>
      <bottom/>
    </border>
    <border>
      <left style="medium"/>
      <right style="thin"/>
      <top style="medium"/>
      <bottom style="medium"/>
    </border>
    <border>
      <left style="medium"/>
      <right style="thin"/>
      <top style="medium"/>
      <bottom style="thin">
        <color theme="0"/>
      </bottom>
    </border>
    <border>
      <left style="medium"/>
      <right/>
      <top style="medium"/>
      <bottom style="thin">
        <color theme="0"/>
      </bottom>
    </border>
    <border>
      <left style="medium"/>
      <right/>
      <top style="thin">
        <color theme="0"/>
      </top>
      <bottom/>
    </border>
    <border>
      <left/>
      <right/>
      <top style="medium"/>
      <bottom style="thin">
        <color theme="0"/>
      </bottom>
    </border>
    <border>
      <left/>
      <right/>
      <top style="thin">
        <color theme="0"/>
      </top>
      <bottom/>
    </border>
    <border>
      <left/>
      <right/>
      <top style="thin"/>
      <bottom/>
    </border>
    <border>
      <left style="thin"/>
      <right style="thin"/>
      <top style="thin"/>
      <bottom/>
    </border>
    <border>
      <left style="thin"/>
      <right/>
      <top style="thin"/>
      <bottom style="medium"/>
    </border>
    <border>
      <left/>
      <right style="medium"/>
      <top/>
      <bottom style="medium"/>
    </border>
    <border>
      <left/>
      <right style="medium"/>
      <top style="thin"/>
      <bottom style="medium"/>
    </border>
    <border>
      <left/>
      <right style="medium"/>
      <top style="thin"/>
      <bottom style="thin"/>
    </border>
    <border>
      <left style="thin"/>
      <right/>
      <top style="thin"/>
      <bottom style="thin"/>
    </border>
    <border>
      <left style="thin"/>
      <right/>
      <top/>
      <bottom style="thin"/>
    </border>
    <border>
      <left style="thin"/>
      <right style="medium"/>
      <top style="thin"/>
      <bottom style="medium"/>
    </border>
    <border>
      <left style="thin">
        <color theme="0"/>
      </left>
      <right style="thin">
        <color theme="0"/>
      </right>
      <top style="medium"/>
      <bottom style="medium"/>
    </border>
    <border>
      <left/>
      <right/>
      <top style="medium"/>
      <bottom style="thin"/>
    </border>
    <border>
      <left/>
      <right style="medium"/>
      <top style="medium"/>
      <bottom style="thin"/>
    </border>
    <border>
      <left style="medium"/>
      <right style="thin">
        <color theme="0"/>
      </right>
      <top style="medium"/>
      <bottom/>
    </border>
    <border>
      <left style="medium"/>
      <right style="thin">
        <color theme="0"/>
      </right>
      <top/>
      <bottom style="thin"/>
    </border>
    <border>
      <left style="thin">
        <color theme="0"/>
      </left>
      <right style="thin">
        <color theme="0"/>
      </right>
      <top style="medium"/>
      <bottom/>
    </border>
    <border>
      <left style="thin">
        <color theme="0"/>
      </left>
      <right style="thin">
        <color theme="0"/>
      </right>
      <top/>
      <bottom style="thin"/>
    </border>
    <border>
      <left style="thin">
        <color theme="0"/>
      </left>
      <right style="medium"/>
      <top style="medium"/>
      <bottom/>
    </border>
    <border>
      <left style="thin">
        <color theme="0"/>
      </left>
      <right style="medium"/>
      <top/>
      <bottom style="thin"/>
    </border>
    <border>
      <left style="thin">
        <color theme="0"/>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1">
    <xf numFmtId="0" fontId="0" fillId="0" borderId="0" xfId="0" applyAlignment="1">
      <alignment/>
    </xf>
    <xf numFmtId="0" fontId="3" fillId="33" borderId="0" xfId="0" applyFont="1" applyFill="1" applyAlignment="1">
      <alignment/>
    </xf>
    <xf numFmtId="0" fontId="4" fillId="0" borderId="0" xfId="0" applyFont="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left" indent="2"/>
    </xf>
    <xf numFmtId="0" fontId="0" fillId="0" borderId="0" xfId="0" applyFont="1" applyFill="1" applyAlignment="1">
      <alignment horizontal="left" indent="2"/>
    </xf>
    <xf numFmtId="0" fontId="0" fillId="0" borderId="0" xfId="0" applyAlignment="1">
      <alignment horizontal="left" indent="4"/>
    </xf>
    <xf numFmtId="9" fontId="0" fillId="0" borderId="10" xfId="0" applyNumberFormat="1" applyBorder="1" applyAlignment="1">
      <alignment/>
    </xf>
    <xf numFmtId="9" fontId="0" fillId="34" borderId="10" xfId="0" applyNumberFormat="1" applyFill="1" applyBorder="1" applyAlignment="1">
      <alignment/>
    </xf>
    <xf numFmtId="10" fontId="0" fillId="34" borderId="10" xfId="0" applyNumberFormat="1" applyFill="1" applyBorder="1" applyAlignment="1">
      <alignment/>
    </xf>
    <xf numFmtId="0" fontId="0" fillId="0" borderId="0" xfId="0" applyFill="1" applyAlignment="1">
      <alignment horizontal="left" indent="4"/>
    </xf>
    <xf numFmtId="0" fontId="0" fillId="0" borderId="0" xfId="0" applyFill="1" applyBorder="1" applyAlignment="1">
      <alignment/>
    </xf>
    <xf numFmtId="0" fontId="0" fillId="0" borderId="0" xfId="0" applyFill="1" applyAlignment="1">
      <alignment/>
    </xf>
    <xf numFmtId="10" fontId="0" fillId="0" borderId="0" xfId="0" applyNumberFormat="1" applyAlignment="1">
      <alignment/>
    </xf>
    <xf numFmtId="10" fontId="0" fillId="0" borderId="0" xfId="0" applyNumberFormat="1" applyFont="1" applyFill="1" applyAlignment="1">
      <alignment horizontal="left" indent="2"/>
    </xf>
    <xf numFmtId="0" fontId="0" fillId="0" borderId="0" xfId="0" applyBorder="1" applyAlignment="1">
      <alignment/>
    </xf>
    <xf numFmtId="0" fontId="6" fillId="0" borderId="11" xfId="0" applyFont="1" applyFill="1" applyBorder="1" applyAlignment="1">
      <alignment horizontal="center" shrinkToFit="1"/>
    </xf>
    <xf numFmtId="165" fontId="6" fillId="0" borderId="12" xfId="0" applyNumberFormat="1" applyFont="1" applyFill="1" applyBorder="1" applyAlignment="1">
      <alignment horizontal="center" shrinkToFit="1"/>
    </xf>
    <xf numFmtId="0" fontId="0" fillId="0" borderId="0" xfId="0" applyAlignment="1">
      <alignment shrinkToFit="1"/>
    </xf>
    <xf numFmtId="0" fontId="0" fillId="0" borderId="13" xfId="0" applyBorder="1" applyAlignment="1">
      <alignment/>
    </xf>
    <xf numFmtId="0" fontId="0" fillId="0" borderId="14" xfId="0" applyBorder="1" applyAlignment="1">
      <alignment/>
    </xf>
    <xf numFmtId="0" fontId="5" fillId="34" borderId="11" xfId="0" applyFont="1" applyFill="1" applyBorder="1" applyAlignment="1">
      <alignment/>
    </xf>
    <xf numFmtId="0" fontId="5" fillId="0" borderId="0" xfId="0" applyFont="1" applyFill="1" applyBorder="1" applyAlignment="1">
      <alignment/>
    </xf>
    <xf numFmtId="0" fontId="4" fillId="35" borderId="15" xfId="0"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right" vertical="center"/>
    </xf>
    <xf numFmtId="0" fontId="9"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4" fillId="0" borderId="18" xfId="0" applyFont="1" applyBorder="1" applyAlignment="1">
      <alignment/>
    </xf>
    <xf numFmtId="0" fontId="0" fillId="0" borderId="0" xfId="0" applyFont="1" applyAlignment="1">
      <alignment/>
    </xf>
    <xf numFmtId="0" fontId="7" fillId="0" borderId="0" xfId="0" applyFont="1" applyFill="1" applyAlignment="1">
      <alignment horizontal="center"/>
    </xf>
    <xf numFmtId="0" fontId="5" fillId="0" borderId="0" xfId="0" applyFont="1" applyFill="1" applyBorder="1" applyAlignment="1">
      <alignment vertical="top"/>
    </xf>
    <xf numFmtId="0" fontId="4" fillId="0" borderId="0" xfId="0" applyFont="1" applyFill="1" applyBorder="1" applyAlignment="1">
      <alignment vertical="center" wrapText="1"/>
    </xf>
    <xf numFmtId="0" fontId="5" fillId="0" borderId="0" xfId="0" applyFont="1" applyFill="1" applyBorder="1" applyAlignment="1">
      <alignment wrapText="1"/>
    </xf>
    <xf numFmtId="0" fontId="0" fillId="0" borderId="0" xfId="0" applyAlignment="1" quotePrefix="1">
      <alignment horizontal="left"/>
    </xf>
    <xf numFmtId="0" fontId="4" fillId="0" borderId="0" xfId="0" applyFont="1" applyAlignment="1" quotePrefix="1">
      <alignment horizontal="left"/>
    </xf>
    <xf numFmtId="0" fontId="4" fillId="0" borderId="0" xfId="0" applyFont="1" applyFill="1" applyAlignment="1" quotePrefix="1">
      <alignment horizontal="left" indent="2"/>
    </xf>
    <xf numFmtId="39" fontId="0" fillId="0" borderId="10" xfId="0" applyNumberFormat="1" applyBorder="1" applyAlignment="1">
      <alignment/>
    </xf>
    <xf numFmtId="0" fontId="10" fillId="0" borderId="0" xfId="0" applyFont="1" applyAlignment="1">
      <alignment/>
    </xf>
    <xf numFmtId="0" fontId="11" fillId="0" borderId="0" xfId="0" applyFont="1" applyAlignment="1">
      <alignment/>
    </xf>
    <xf numFmtId="44" fontId="0" fillId="0" borderId="10" xfId="0" applyNumberFormat="1" applyFont="1" applyBorder="1" applyAlignment="1">
      <alignment/>
    </xf>
    <xf numFmtId="44" fontId="0" fillId="0" borderId="19" xfId="0" applyNumberFormat="1" applyFont="1" applyBorder="1" applyAlignment="1">
      <alignment/>
    </xf>
    <xf numFmtId="44" fontId="0" fillId="0" borderId="20" xfId="0" applyNumberFormat="1" applyFont="1" applyBorder="1" applyAlignment="1">
      <alignment/>
    </xf>
    <xf numFmtId="44" fontId="0" fillId="34" borderId="21" xfId="0" applyNumberFormat="1" applyFont="1" applyFill="1" applyBorder="1" applyAlignment="1">
      <alignment/>
    </xf>
    <xf numFmtId="44" fontId="0" fillId="34" borderId="22" xfId="0" applyNumberFormat="1" applyFont="1" applyFill="1" applyBorder="1" applyAlignment="1">
      <alignment/>
    </xf>
    <xf numFmtId="44" fontId="0" fillId="0" borderId="23" xfId="0" applyNumberFormat="1" applyFont="1" applyBorder="1" applyAlignment="1">
      <alignment/>
    </xf>
    <xf numFmtId="0" fontId="4" fillId="34" borderId="12" xfId="0" applyFont="1" applyFill="1" applyBorder="1" applyAlignment="1">
      <alignment/>
    </xf>
    <xf numFmtId="39" fontId="0" fillId="0" borderId="0" xfId="0" applyNumberFormat="1" applyAlignment="1">
      <alignment/>
    </xf>
    <xf numFmtId="166" fontId="0" fillId="36" borderId="24" xfId="0" applyNumberFormat="1" applyFill="1" applyBorder="1" applyAlignment="1" applyProtection="1">
      <alignment/>
      <protection locked="0"/>
    </xf>
    <xf numFmtId="166" fontId="0" fillId="36" borderId="25" xfId="0" applyNumberFormat="1" applyFill="1" applyBorder="1" applyAlignment="1" applyProtection="1">
      <alignment/>
      <protection locked="0"/>
    </xf>
    <xf numFmtId="0" fontId="0" fillId="36" borderId="24" xfId="0" applyFill="1" applyBorder="1" applyAlignment="1" applyProtection="1">
      <alignment/>
      <protection locked="0"/>
    </xf>
    <xf numFmtId="0" fontId="0" fillId="36" borderId="25" xfId="0" applyFill="1" applyBorder="1" applyAlignment="1" applyProtection="1">
      <alignment/>
      <protection locked="0"/>
    </xf>
    <xf numFmtId="0" fontId="0" fillId="36" borderId="24" xfId="0" applyFill="1" applyBorder="1" applyAlignment="1" applyProtection="1" quotePrefix="1">
      <alignment horizontal="left"/>
      <protection locked="0"/>
    </xf>
    <xf numFmtId="0" fontId="0" fillId="36" borderId="25" xfId="0" applyFill="1" applyBorder="1" applyAlignment="1" applyProtection="1" quotePrefix="1">
      <alignment horizontal="left"/>
      <protection locked="0"/>
    </xf>
    <xf numFmtId="0" fontId="0" fillId="36" borderId="26" xfId="0" applyFill="1" applyBorder="1" applyAlignment="1" applyProtection="1">
      <alignment/>
      <protection locked="0"/>
    </xf>
    <xf numFmtId="0" fontId="0" fillId="36" borderId="27" xfId="0" applyFill="1" applyBorder="1" applyAlignment="1" applyProtection="1">
      <alignment/>
      <protection locked="0"/>
    </xf>
    <xf numFmtId="0" fontId="4" fillId="0" borderId="0" xfId="0" applyFont="1" applyFill="1" applyAlignment="1" quotePrefix="1">
      <alignment horizontal="left"/>
    </xf>
    <xf numFmtId="9" fontId="0" fillId="0" borderId="0" xfId="0" applyNumberFormat="1" applyAlignment="1">
      <alignment/>
    </xf>
    <xf numFmtId="0" fontId="3" fillId="33" borderId="0" xfId="0" applyFont="1" applyFill="1" applyAlignment="1" quotePrefix="1">
      <alignment horizontal="left"/>
    </xf>
    <xf numFmtId="0" fontId="0" fillId="0" borderId="0" xfId="0" applyFont="1" applyAlignment="1">
      <alignment wrapText="1"/>
    </xf>
    <xf numFmtId="0" fontId="0" fillId="0" borderId="0" xfId="0" applyFont="1" applyAlignment="1" quotePrefix="1">
      <alignment horizontal="left" wrapText="1"/>
    </xf>
    <xf numFmtId="0" fontId="47" fillId="0" borderId="0" xfId="0" applyFont="1" applyAlignment="1">
      <alignment horizontal="left"/>
    </xf>
    <xf numFmtId="0" fontId="0" fillId="0" borderId="0" xfId="0" applyFont="1" applyAlignment="1">
      <alignment horizontal="left" wrapText="1"/>
    </xf>
    <xf numFmtId="0" fontId="0" fillId="0" borderId="0" xfId="0" applyFont="1" applyAlignment="1" quotePrefix="1">
      <alignment horizontal="left"/>
    </xf>
    <xf numFmtId="0" fontId="12" fillId="0" borderId="0" xfId="0" applyFont="1" applyAlignment="1">
      <alignment/>
    </xf>
    <xf numFmtId="2" fontId="0" fillId="0" borderId="0" xfId="0" applyNumberFormat="1" applyFill="1" applyBorder="1" applyAlignment="1">
      <alignment/>
    </xf>
    <xf numFmtId="1" fontId="0" fillId="0" borderId="10" xfId="0" applyNumberFormat="1" applyBorder="1" applyAlignment="1">
      <alignment/>
    </xf>
    <xf numFmtId="1" fontId="0" fillId="34" borderId="10" xfId="0" applyNumberFormat="1" applyFill="1" applyBorder="1" applyAlignment="1">
      <alignment/>
    </xf>
    <xf numFmtId="9" fontId="3" fillId="0" borderId="0" xfId="0" applyNumberFormat="1" applyFont="1" applyFill="1" applyAlignment="1">
      <alignment/>
    </xf>
    <xf numFmtId="0" fontId="5" fillId="37" borderId="28" xfId="0" applyFont="1" applyFill="1" applyBorder="1" applyAlignment="1">
      <alignment horizontal="center"/>
    </xf>
    <xf numFmtId="0" fontId="5" fillId="37" borderId="29" xfId="0" applyFont="1" applyFill="1" applyBorder="1" applyAlignment="1">
      <alignment vertical="top" wrapText="1"/>
    </xf>
    <xf numFmtId="0" fontId="5" fillId="37" borderId="30" xfId="0" applyFont="1" applyFill="1" applyBorder="1" applyAlignment="1">
      <alignment vertical="top"/>
    </xf>
    <xf numFmtId="0" fontId="5" fillId="37" borderId="31" xfId="0" applyFont="1" applyFill="1" applyBorder="1" applyAlignment="1">
      <alignment vertical="top"/>
    </xf>
    <xf numFmtId="0" fontId="5" fillId="37" borderId="32" xfId="0" applyFont="1" applyFill="1" applyBorder="1" applyAlignment="1">
      <alignment horizontal="center"/>
    </xf>
    <xf numFmtId="0" fontId="5" fillId="37" borderId="11" xfId="0" applyFont="1" applyFill="1" applyBorder="1" applyAlignment="1">
      <alignment vertical="center"/>
    </xf>
    <xf numFmtId="0" fontId="5" fillId="37" borderId="33" xfId="0" applyFont="1" applyFill="1" applyBorder="1" applyAlignment="1">
      <alignment horizontal="center"/>
    </xf>
    <xf numFmtId="0" fontId="5" fillId="37" borderId="34" xfId="0" applyFont="1" applyFill="1" applyBorder="1" applyAlignment="1">
      <alignment horizontal="center"/>
    </xf>
    <xf numFmtId="0" fontId="5" fillId="37" borderId="35" xfId="0" applyFont="1" applyFill="1" applyBorder="1" applyAlignment="1">
      <alignment horizontal="center"/>
    </xf>
    <xf numFmtId="0" fontId="5" fillId="37" borderId="29" xfId="0" applyFont="1" applyFill="1" applyBorder="1" applyAlignment="1">
      <alignment/>
    </xf>
    <xf numFmtId="0" fontId="5" fillId="37" borderId="30" xfId="0" applyFont="1" applyFill="1" applyBorder="1" applyAlignment="1">
      <alignment/>
    </xf>
    <xf numFmtId="0" fontId="5" fillId="37" borderId="30" xfId="0" applyFont="1" applyFill="1" applyBorder="1" applyAlignment="1">
      <alignment wrapText="1"/>
    </xf>
    <xf numFmtId="0" fontId="5" fillId="37" borderId="31" xfId="0" applyFont="1" applyFill="1" applyBorder="1" applyAlignment="1">
      <alignment wrapText="1"/>
    </xf>
    <xf numFmtId="0" fontId="5" fillId="0" borderId="36" xfId="0" applyFont="1" applyFill="1" applyBorder="1" applyAlignment="1">
      <alignment wrapText="1"/>
    </xf>
    <xf numFmtId="0" fontId="0" fillId="0" borderId="26" xfId="0" applyBorder="1" applyAlignment="1">
      <alignment/>
    </xf>
    <xf numFmtId="0" fontId="5" fillId="0" borderId="26" xfId="0" applyFont="1" applyFill="1" applyBorder="1" applyAlignment="1">
      <alignment horizontal="center"/>
    </xf>
    <xf numFmtId="0" fontId="5" fillId="37" borderId="37" xfId="0" applyFont="1" applyFill="1" applyBorder="1" applyAlignment="1">
      <alignment wrapText="1"/>
    </xf>
    <xf numFmtId="0" fontId="5" fillId="37" borderId="31" xfId="0" applyFont="1" applyFill="1" applyBorder="1" applyAlignment="1">
      <alignment/>
    </xf>
    <xf numFmtId="0" fontId="5" fillId="37" borderId="38" xfId="0" applyFont="1" applyFill="1" applyBorder="1" applyAlignment="1">
      <alignment/>
    </xf>
    <xf numFmtId="44" fontId="5" fillId="37" borderId="33" xfId="0" applyNumberFormat="1" applyFont="1" applyFill="1" applyBorder="1" applyAlignment="1">
      <alignment horizontal="center"/>
    </xf>
    <xf numFmtId="44" fontId="5" fillId="37" borderId="34" xfId="0" applyNumberFormat="1" applyFont="1" applyFill="1" applyBorder="1" applyAlignment="1">
      <alignment horizontal="center"/>
    </xf>
    <xf numFmtId="0" fontId="5" fillId="37" borderId="35" xfId="0" applyFont="1" applyFill="1" applyBorder="1" applyAlignment="1">
      <alignment/>
    </xf>
    <xf numFmtId="0" fontId="5" fillId="37" borderId="39" xfId="0" applyFont="1" applyFill="1" applyBorder="1" applyAlignment="1">
      <alignment vertical="top"/>
    </xf>
    <xf numFmtId="0" fontId="5" fillId="37" borderId="40" xfId="0" applyFont="1" applyFill="1" applyBorder="1" applyAlignment="1">
      <alignment vertical="top"/>
    </xf>
    <xf numFmtId="0" fontId="5" fillId="37" borderId="41" xfId="0" applyFont="1" applyFill="1" applyBorder="1" applyAlignment="1">
      <alignment horizontal="left" vertical="top"/>
    </xf>
    <xf numFmtId="0" fontId="5" fillId="37" borderId="42" xfId="0" applyFont="1" applyFill="1" applyBorder="1" applyAlignment="1">
      <alignment horizontal="left" vertical="top"/>
    </xf>
    <xf numFmtId="0" fontId="5" fillId="37" borderId="35" xfId="0" applyFont="1" applyFill="1" applyBorder="1" applyAlignment="1">
      <alignment horizontal="center" vertical="center"/>
    </xf>
    <xf numFmtId="0" fontId="5" fillId="37" borderId="34" xfId="0" applyFont="1" applyFill="1" applyBorder="1" applyAlignment="1">
      <alignment horizontal="center" vertical="center" wrapText="1"/>
    </xf>
    <xf numFmtId="0" fontId="5" fillId="37" borderId="33" xfId="0" applyFont="1" applyFill="1" applyBorder="1" applyAlignment="1">
      <alignment horizontal="center" vertical="center"/>
    </xf>
    <xf numFmtId="0" fontId="5" fillId="37" borderId="33" xfId="0" applyFont="1" applyFill="1" applyBorder="1" applyAlignment="1">
      <alignment horizontal="center" vertical="center" wrapText="1"/>
    </xf>
    <xf numFmtId="0" fontId="5" fillId="37" borderId="34" xfId="0" applyFont="1" applyFill="1" applyBorder="1" applyAlignment="1">
      <alignment horizontal="center" vertical="center"/>
    </xf>
    <xf numFmtId="166" fontId="0" fillId="0" borderId="0" xfId="0" applyNumberFormat="1" applyFill="1" applyBorder="1" applyAlignment="1" applyProtection="1">
      <alignment horizontal="left"/>
      <protection locked="0"/>
    </xf>
    <xf numFmtId="1" fontId="0" fillId="38" borderId="10" xfId="0" applyNumberFormat="1" applyFill="1" applyBorder="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Fill="1" applyAlignment="1">
      <alignment/>
    </xf>
    <xf numFmtId="0" fontId="0" fillId="0" borderId="0" xfId="0" applyFont="1" applyFill="1" applyAlignment="1">
      <alignment horizontal="left" indent="4"/>
    </xf>
    <xf numFmtId="0" fontId="0" fillId="0" borderId="0" xfId="0" applyFont="1" applyFill="1" applyBorder="1" applyAlignment="1">
      <alignment horizontal="left" indent="4"/>
    </xf>
    <xf numFmtId="0" fontId="0" fillId="38" borderId="10" xfId="0" applyFill="1" applyBorder="1" applyAlignment="1">
      <alignment/>
    </xf>
    <xf numFmtId="0" fontId="0" fillId="34" borderId="10" xfId="0" applyFont="1" applyFill="1" applyBorder="1" applyAlignment="1">
      <alignment horizontal="right"/>
    </xf>
    <xf numFmtId="0" fontId="0" fillId="0" borderId="0" xfId="0" applyFont="1" applyAlignment="1">
      <alignment horizontal="left" indent="4"/>
    </xf>
    <xf numFmtId="0" fontId="0" fillId="0" borderId="0" xfId="0" applyFont="1" applyAlignment="1">
      <alignment wrapText="1"/>
    </xf>
    <xf numFmtId="165" fontId="0" fillId="36" borderId="10" xfId="0" applyNumberFormat="1" applyFill="1" applyBorder="1" applyAlignment="1" applyProtection="1">
      <alignment horizontal="right"/>
      <protection locked="0"/>
    </xf>
    <xf numFmtId="166" fontId="0" fillId="0" borderId="0" xfId="0" applyNumberFormat="1" applyFill="1" applyBorder="1" applyAlignment="1" applyProtection="1">
      <alignment horizontal="right"/>
      <protection locked="0"/>
    </xf>
    <xf numFmtId="0" fontId="0" fillId="0" borderId="0" xfId="0" applyAlignment="1">
      <alignment horizontal="right"/>
    </xf>
    <xf numFmtId="1" fontId="0" fillId="39" borderId="10" xfId="0" applyNumberFormat="1" applyFill="1" applyBorder="1" applyAlignment="1" applyProtection="1">
      <alignment horizontal="right"/>
      <protection locked="0"/>
    </xf>
    <xf numFmtId="1" fontId="0" fillId="36" borderId="10" xfId="0" applyNumberFormat="1" applyFill="1" applyBorder="1" applyAlignment="1" applyProtection="1">
      <alignment horizontal="right"/>
      <protection locked="0"/>
    </xf>
    <xf numFmtId="9" fontId="0" fillId="0" borderId="43" xfId="0" applyNumberFormat="1" applyFill="1" applyBorder="1" applyAlignment="1" applyProtection="1">
      <alignment horizontal="right"/>
      <protection locked="0"/>
    </xf>
    <xf numFmtId="0" fontId="0" fillId="36" borderId="10" xfId="0" applyFill="1" applyBorder="1" applyAlignment="1" applyProtection="1">
      <alignment horizontal="right"/>
      <protection locked="0"/>
    </xf>
    <xf numFmtId="169" fontId="0" fillId="0" borderId="0" xfId="0" applyNumberFormat="1" applyAlignment="1">
      <alignment wrapText="1"/>
    </xf>
    <xf numFmtId="1" fontId="0" fillId="39" borderId="10" xfId="0" applyNumberFormat="1" applyFont="1" applyFill="1" applyBorder="1" applyAlignment="1" applyProtection="1" quotePrefix="1">
      <alignment horizontal="right"/>
      <protection locked="0"/>
    </xf>
    <xf numFmtId="1" fontId="0" fillId="36" borderId="10" xfId="0" applyNumberFormat="1" applyFont="1" applyFill="1" applyBorder="1" applyAlignment="1" applyProtection="1" quotePrefix="1">
      <alignment horizontal="right"/>
      <protection locked="0"/>
    </xf>
    <xf numFmtId="9" fontId="0" fillId="36" borderId="10" xfId="0" applyNumberFormat="1" applyFont="1" applyFill="1" applyBorder="1" applyAlignment="1" applyProtection="1" quotePrefix="1">
      <alignment horizontal="right"/>
      <protection locked="0"/>
    </xf>
    <xf numFmtId="9" fontId="0" fillId="36" borderId="44" xfId="0" applyNumberFormat="1" applyFont="1" applyFill="1" applyBorder="1" applyAlignment="1" applyProtection="1" quotePrefix="1">
      <alignment horizontal="right"/>
      <protection locked="0"/>
    </xf>
    <xf numFmtId="0" fontId="0" fillId="36" borderId="10" xfId="0" applyFont="1" applyFill="1" applyBorder="1" applyAlignment="1" applyProtection="1" quotePrefix="1">
      <alignment horizontal="right"/>
      <protection locked="0"/>
    </xf>
    <xf numFmtId="166" fontId="0" fillId="39" borderId="10" xfId="0" applyNumberFormat="1" applyFont="1" applyFill="1" applyBorder="1" applyAlignment="1" applyProtection="1" quotePrefix="1">
      <alignment horizontal="right"/>
      <protection locked="0"/>
    </xf>
    <xf numFmtId="168" fontId="0" fillId="36" borderId="10" xfId="0" applyNumberFormat="1" applyFont="1" applyFill="1" applyBorder="1" applyAlignment="1" applyProtection="1" quotePrefix="1">
      <alignment horizontal="right"/>
      <protection locked="0"/>
    </xf>
    <xf numFmtId="7" fontId="0" fillId="36" borderId="10" xfId="0" applyNumberFormat="1" applyFont="1" applyFill="1" applyBorder="1" applyAlignment="1" applyProtection="1" quotePrefix="1">
      <alignment horizontal="right"/>
      <protection locked="0"/>
    </xf>
    <xf numFmtId="0" fontId="0" fillId="0" borderId="0" xfId="0" applyAlignment="1">
      <alignment horizontal="left" indent="6"/>
    </xf>
    <xf numFmtId="171" fontId="0" fillId="0" borderId="10" xfId="0" applyNumberFormat="1" applyBorder="1" applyAlignment="1">
      <alignment/>
    </xf>
    <xf numFmtId="171" fontId="0" fillId="34" borderId="10" xfId="0" applyNumberFormat="1" applyFill="1" applyBorder="1" applyAlignment="1">
      <alignment/>
    </xf>
    <xf numFmtId="44" fontId="0" fillId="34" borderId="20" xfId="44" applyNumberFormat="1" applyFont="1" applyFill="1" applyBorder="1" applyAlignment="1">
      <alignment/>
    </xf>
    <xf numFmtId="0" fontId="0" fillId="34" borderId="45" xfId="0" applyFont="1" applyFill="1" applyBorder="1" applyAlignment="1">
      <alignment/>
    </xf>
    <xf numFmtId="44" fontId="6" fillId="0" borderId="0" xfId="44" applyNumberFormat="1" applyFont="1" applyFill="1" applyBorder="1" applyAlignment="1">
      <alignment/>
    </xf>
    <xf numFmtId="0" fontId="0" fillId="0" borderId="0" xfId="0" applyFont="1" applyFill="1" applyBorder="1" applyAlignment="1">
      <alignment/>
    </xf>
    <xf numFmtId="44" fontId="0" fillId="0" borderId="0" xfId="0" applyNumberFormat="1" applyFont="1" applyFill="1" applyBorder="1" applyAlignment="1">
      <alignment/>
    </xf>
    <xf numFmtId="0" fontId="0" fillId="0" borderId="15" xfId="0" applyFont="1" applyBorder="1" applyAlignment="1">
      <alignment horizontal="left" wrapText="1"/>
    </xf>
    <xf numFmtId="44" fontId="0" fillId="0" borderId="15" xfId="0" applyNumberFormat="1" applyFont="1" applyBorder="1" applyAlignment="1">
      <alignment horizontal="left" wrapText="1"/>
    </xf>
    <xf numFmtId="44" fontId="0" fillId="34" borderId="12" xfId="0" applyNumberFormat="1" applyFont="1" applyFill="1" applyBorder="1" applyAlignment="1">
      <alignment/>
    </xf>
    <xf numFmtId="0" fontId="0" fillId="0" borderId="15" xfId="0" applyFont="1" applyBorder="1" applyAlignment="1">
      <alignment horizontal="left" vertical="top" wrapText="1"/>
    </xf>
    <xf numFmtId="44" fontId="0" fillId="0" borderId="15" xfId="0" applyNumberFormat="1" applyFont="1" applyBorder="1" applyAlignment="1">
      <alignment horizontal="right" vertical="top" wrapText="1"/>
    </xf>
    <xf numFmtId="164" fontId="0" fillId="0" borderId="15" xfId="0" applyNumberFormat="1" applyFont="1" applyBorder="1" applyAlignment="1">
      <alignment horizontal="center" vertical="top" wrapText="1"/>
    </xf>
    <xf numFmtId="44" fontId="0" fillId="0" borderId="15" xfId="0" applyNumberFormat="1" applyFont="1" applyBorder="1" applyAlignment="1">
      <alignment horizontal="left" vertical="top" wrapText="1"/>
    </xf>
    <xf numFmtId="0" fontId="4" fillId="40" borderId="24" xfId="0" applyFont="1" applyFill="1" applyBorder="1" applyAlignment="1">
      <alignment/>
    </xf>
    <xf numFmtId="0" fontId="0" fillId="0" borderId="0" xfId="0" applyFont="1" applyAlignment="1" quotePrefix="1">
      <alignment horizontal="left" indent="4"/>
    </xf>
    <xf numFmtId="0" fontId="0" fillId="0" borderId="0" xfId="0" applyFont="1" applyAlignment="1">
      <alignment horizontal="left" indent="6"/>
    </xf>
    <xf numFmtId="1" fontId="0" fillId="0" borderId="0" xfId="0" applyNumberFormat="1" applyBorder="1" applyAlignment="1">
      <alignment/>
    </xf>
    <xf numFmtId="7" fontId="0" fillId="0" borderId="0" xfId="0" applyNumberFormat="1" applyBorder="1" applyAlignment="1">
      <alignment/>
    </xf>
    <xf numFmtId="3" fontId="0" fillId="34" borderId="10" xfId="0" applyNumberFormat="1" applyFill="1" applyBorder="1" applyAlignment="1">
      <alignment/>
    </xf>
    <xf numFmtId="174" fontId="0" fillId="0" borderId="10" xfId="0" applyNumberFormat="1" applyBorder="1" applyAlignment="1">
      <alignment/>
    </xf>
    <xf numFmtId="1" fontId="0" fillId="0" borderId="43" xfId="0" applyNumberFormat="1" applyFont="1" applyFill="1" applyBorder="1" applyAlignment="1" applyProtection="1" quotePrefix="1">
      <alignment horizontal="right"/>
      <protection locked="0"/>
    </xf>
    <xf numFmtId="1" fontId="0" fillId="0" borderId="0" xfId="0" applyNumberFormat="1" applyFont="1" applyFill="1" applyBorder="1" applyAlignment="1" applyProtection="1" quotePrefix="1">
      <alignment horizontal="right"/>
      <protection locked="0"/>
    </xf>
    <xf numFmtId="0" fontId="0" fillId="0" borderId="0" xfId="0" applyFill="1" applyAlignment="1" applyProtection="1">
      <alignment horizontal="right"/>
      <protection locked="0"/>
    </xf>
    <xf numFmtId="0" fontId="3" fillId="33" borderId="0" xfId="0"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ont="1" applyFill="1" applyAlignment="1" applyProtection="1">
      <alignment horizontal="left" indent="2"/>
      <protection locked="0"/>
    </xf>
    <xf numFmtId="9"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10" fontId="0" fillId="0" borderId="0" xfId="0" applyNumberFormat="1" applyFill="1" applyBorder="1" applyAlignment="1" applyProtection="1">
      <alignment horizontal="right"/>
      <protection locked="0"/>
    </xf>
    <xf numFmtId="0" fontId="0" fillId="0" borderId="0" xfId="0" applyFill="1" applyBorder="1" applyAlignment="1" applyProtection="1">
      <alignment wrapText="1"/>
      <protection locked="0"/>
    </xf>
    <xf numFmtId="0" fontId="3" fillId="33" borderId="0" xfId="0" applyFont="1" applyFill="1" applyAlignment="1" applyProtection="1">
      <alignment/>
      <protection locked="0"/>
    </xf>
    <xf numFmtId="0" fontId="4" fillId="0" borderId="0" xfId="0" applyFont="1" applyFill="1" applyAlignment="1" applyProtection="1">
      <alignment horizontal="left" indent="2"/>
      <protection locked="0"/>
    </xf>
    <xf numFmtId="0" fontId="0" fillId="0" borderId="0" xfId="0" applyAlignment="1" applyProtection="1">
      <alignment horizontal="left" indent="4"/>
      <protection locked="0"/>
    </xf>
    <xf numFmtId="0" fontId="4" fillId="0" borderId="0" xfId="0" applyFont="1" applyFill="1" applyAlignment="1" applyProtection="1" quotePrefix="1">
      <alignment horizontal="left" indent="2"/>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protection locked="0"/>
    </xf>
    <xf numFmtId="0" fontId="0" fillId="0" borderId="0" xfId="0" applyFont="1" applyFill="1" applyAlignment="1" applyProtection="1">
      <alignment horizontal="left" indent="4"/>
      <protection locked="0"/>
    </xf>
    <xf numFmtId="0" fontId="0" fillId="39" borderId="10" xfId="0" applyFont="1" applyFill="1" applyBorder="1" applyAlignment="1" applyProtection="1" quotePrefix="1">
      <alignment horizontal="right"/>
      <protection locked="0"/>
    </xf>
    <xf numFmtId="0" fontId="0" fillId="0" borderId="0" xfId="0" applyFont="1" applyFill="1" applyBorder="1" applyAlignment="1" applyProtection="1">
      <alignment horizontal="left" indent="4"/>
      <protection locked="0"/>
    </xf>
    <xf numFmtId="0" fontId="0" fillId="0" borderId="0" xfId="0" applyFont="1" applyAlignment="1" applyProtection="1">
      <alignment horizontal="left" indent="4"/>
      <protection locked="0"/>
    </xf>
    <xf numFmtId="0" fontId="0" fillId="39" borderId="1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9" fontId="0" fillId="0" borderId="0" xfId="0" applyNumberFormat="1" applyAlignment="1" applyProtection="1">
      <alignment horizontal="right"/>
      <protection locked="0"/>
    </xf>
    <xf numFmtId="0" fontId="0" fillId="0" borderId="0" xfId="0" applyAlignment="1" applyProtection="1" quotePrefix="1">
      <alignment horizontal="left" indent="4"/>
      <protection locked="0"/>
    </xf>
    <xf numFmtId="2" fontId="0" fillId="0" borderId="0" xfId="0" applyNumberFormat="1" applyFill="1" applyBorder="1" applyAlignment="1" applyProtection="1">
      <alignment horizontal="right"/>
      <protection locked="0"/>
    </xf>
    <xf numFmtId="10" fontId="0" fillId="0" borderId="0" xfId="0" applyNumberFormat="1" applyFont="1" applyFill="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indent="2"/>
      <protection locked="0"/>
    </xf>
    <xf numFmtId="0" fontId="0" fillId="0" borderId="0" xfId="0" applyBorder="1" applyAlignment="1" applyProtection="1">
      <alignment/>
      <protection locked="0"/>
    </xf>
    <xf numFmtId="14" fontId="0" fillId="0" borderId="0" xfId="0" applyNumberFormat="1" applyFill="1" applyBorder="1" applyAlignment="1" applyProtection="1">
      <alignment horizontal="right"/>
      <protection locked="0"/>
    </xf>
    <xf numFmtId="0" fontId="0" fillId="0" borderId="0" xfId="0" applyAlignment="1" applyProtection="1">
      <alignment horizontal="left" indent="6"/>
      <protection locked="0"/>
    </xf>
    <xf numFmtId="3" fontId="0" fillId="0" borderId="0" xfId="0" applyNumberFormat="1" applyFill="1" applyBorder="1" applyAlignment="1" applyProtection="1">
      <alignment horizontal="right"/>
      <protection locked="0"/>
    </xf>
    <xf numFmtId="7" fontId="0" fillId="0" borderId="0" xfId="0" applyNumberFormat="1" applyAlignment="1" applyProtection="1">
      <alignment horizontal="right"/>
      <protection locked="0"/>
    </xf>
    <xf numFmtId="0" fontId="4" fillId="34" borderId="10" xfId="0" applyFont="1" applyFill="1" applyBorder="1" applyAlignment="1" applyProtection="1">
      <alignment horizontal="left" indent="4"/>
      <protection locked="0"/>
    </xf>
    <xf numFmtId="0" fontId="0" fillId="34" borderId="10" xfId="0" applyFill="1" applyBorder="1" applyAlignment="1" applyProtection="1">
      <alignment horizontal="right"/>
      <protection locked="0"/>
    </xf>
    <xf numFmtId="0" fontId="0" fillId="0" borderId="0" xfId="0" applyAlignment="1" applyProtection="1">
      <alignment/>
      <protection locked="0"/>
    </xf>
    <xf numFmtId="0" fontId="4" fillId="0" borderId="0" xfId="0" applyFont="1" applyAlignment="1" applyProtection="1">
      <alignment horizontal="left" indent="4"/>
      <protection locked="0"/>
    </xf>
    <xf numFmtId="169" fontId="0" fillId="0" borderId="0" xfId="0" applyNumberFormat="1"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horizontal="right"/>
      <protection locked="0"/>
    </xf>
    <xf numFmtId="9" fontId="0" fillId="39" borderId="10" xfId="0" applyNumberFormat="1" applyFont="1" applyFill="1" applyBorder="1" applyAlignment="1" applyProtection="1">
      <alignment horizontal="right"/>
      <protection/>
    </xf>
    <xf numFmtId="171" fontId="0" fillId="0" borderId="0" xfId="0" applyNumberFormat="1" applyAlignment="1">
      <alignment/>
    </xf>
    <xf numFmtId="0" fontId="0" fillId="0" borderId="0" xfId="0" applyFont="1" applyAlignment="1" applyProtection="1">
      <alignment/>
      <protection locked="0"/>
    </xf>
    <xf numFmtId="0" fontId="0" fillId="39" borderId="10" xfId="0" applyFill="1" applyBorder="1" applyAlignment="1" applyProtection="1">
      <alignment horizontal="right"/>
      <protection/>
    </xf>
    <xf numFmtId="9" fontId="0" fillId="36" borderId="10" xfId="0" applyNumberFormat="1" applyFont="1" applyFill="1" applyBorder="1" applyAlignment="1" applyProtection="1">
      <alignment horizontal="right"/>
      <protection locked="0"/>
    </xf>
    <xf numFmtId="0" fontId="0" fillId="0" borderId="0" xfId="0" applyFont="1" applyAlignment="1" applyProtection="1">
      <alignment horizontal="center"/>
      <protection locked="0"/>
    </xf>
    <xf numFmtId="1" fontId="0" fillId="0" borderId="0" xfId="0" applyNumberFormat="1" applyAlignment="1" applyProtection="1">
      <alignment horizontal="right"/>
      <protection locked="0"/>
    </xf>
    <xf numFmtId="42" fontId="0" fillId="36" borderId="10" xfId="0" applyNumberFormat="1" applyFont="1" applyFill="1" applyBorder="1" applyAlignment="1" applyProtection="1" quotePrefix="1">
      <alignment horizontal="right"/>
      <protection locked="0"/>
    </xf>
    <xf numFmtId="42" fontId="0" fillId="0" borderId="0" xfId="0" applyNumberFormat="1" applyAlignment="1" applyProtection="1">
      <alignment horizontal="right"/>
      <protection locked="0"/>
    </xf>
    <xf numFmtId="42" fontId="0" fillId="39" borderId="10" xfId="0" applyNumberFormat="1" applyFont="1" applyFill="1" applyBorder="1" applyAlignment="1" applyProtection="1" quotePrefix="1">
      <alignment horizontal="right"/>
      <protection locked="0"/>
    </xf>
    <xf numFmtId="171" fontId="0" fillId="0" borderId="46" xfId="0" applyNumberFormat="1" applyBorder="1" applyAlignment="1">
      <alignment/>
    </xf>
    <xf numFmtId="44" fontId="0" fillId="34" borderId="47" xfId="0" applyNumberFormat="1" applyFont="1" applyFill="1" applyBorder="1" applyAlignment="1">
      <alignment/>
    </xf>
    <xf numFmtId="9" fontId="0" fillId="0" borderId="48" xfId="44" applyNumberFormat="1" applyFont="1" applyBorder="1" applyAlignment="1">
      <alignment vertical="top" wrapText="1"/>
    </xf>
    <xf numFmtId="0" fontId="0" fillId="0" borderId="43" xfId="0" applyFill="1" applyBorder="1" applyAlignment="1">
      <alignment/>
    </xf>
    <xf numFmtId="10" fontId="0" fillId="0" borderId="10" xfId="0" applyNumberFormat="1" applyBorder="1" applyAlignment="1">
      <alignment/>
    </xf>
    <xf numFmtId="9" fontId="0" fillId="0" borderId="10" xfId="0" applyNumberFormat="1" applyFill="1" applyBorder="1" applyAlignment="1">
      <alignment/>
    </xf>
    <xf numFmtId="9" fontId="0" fillId="0" borderId="43" xfId="0" applyNumberFormat="1" applyFill="1" applyBorder="1" applyAlignment="1">
      <alignment/>
    </xf>
    <xf numFmtId="9" fontId="0" fillId="38" borderId="10" xfId="0" applyNumberFormat="1" applyFill="1" applyBorder="1" applyAlignment="1">
      <alignment/>
    </xf>
    <xf numFmtId="9" fontId="0" fillId="0" borderId="10" xfId="0" applyNumberFormat="1" applyFont="1" applyFill="1" applyBorder="1" applyAlignment="1">
      <alignment/>
    </xf>
    <xf numFmtId="9" fontId="0" fillId="0" borderId="10" xfId="0" applyNumberFormat="1" applyBorder="1" applyAlignment="1">
      <alignment/>
    </xf>
    <xf numFmtId="0" fontId="4" fillId="40" borderId="49" xfId="0" applyFont="1" applyFill="1" applyBorder="1" applyAlignment="1">
      <alignment/>
    </xf>
    <xf numFmtId="0" fontId="3" fillId="40" borderId="25" xfId="0" applyFont="1" applyFill="1" applyBorder="1" applyAlignment="1">
      <alignment/>
    </xf>
    <xf numFmtId="0" fontId="0" fillId="40" borderId="25" xfId="0" applyFill="1" applyBorder="1" applyAlignment="1">
      <alignment/>
    </xf>
    <xf numFmtId="0" fontId="0" fillId="40" borderId="10" xfId="0" applyFill="1" applyBorder="1" applyAlignment="1">
      <alignment/>
    </xf>
    <xf numFmtId="10" fontId="0" fillId="40" borderId="10" xfId="0" applyNumberFormat="1" applyFill="1" applyBorder="1" applyAlignment="1">
      <alignment/>
    </xf>
    <xf numFmtId="10" fontId="0" fillId="0" borderId="43" xfId="0" applyNumberFormat="1" applyFill="1" applyBorder="1" applyAlignment="1">
      <alignment/>
    </xf>
    <xf numFmtId="1" fontId="0" fillId="0" borderId="10" xfId="0" applyNumberFormat="1" applyBorder="1" applyAlignment="1">
      <alignment horizontal="right"/>
    </xf>
    <xf numFmtId="0" fontId="0" fillId="0" borderId="0" xfId="0" applyFont="1" applyFill="1" applyAlignment="1">
      <alignment horizontal="right" indent="2"/>
    </xf>
    <xf numFmtId="1" fontId="0" fillId="0" borderId="10" xfId="0" applyNumberFormat="1" applyBorder="1" applyAlignment="1">
      <alignment/>
    </xf>
    <xf numFmtId="0" fontId="0" fillId="38" borderId="10" xfId="0" applyFont="1" applyFill="1" applyBorder="1" applyAlignment="1">
      <alignment/>
    </xf>
    <xf numFmtId="170" fontId="0" fillId="0" borderId="10" xfId="0" applyNumberFormat="1" applyFill="1" applyBorder="1" applyAlignment="1">
      <alignment/>
    </xf>
    <xf numFmtId="170" fontId="0" fillId="38" borderId="10" xfId="0" applyNumberFormat="1" applyFill="1" applyBorder="1" applyAlignment="1">
      <alignment/>
    </xf>
    <xf numFmtId="170" fontId="0" fillId="0" borderId="0" xfId="0" applyNumberFormat="1" applyFill="1" applyBorder="1" applyAlignment="1">
      <alignment/>
    </xf>
    <xf numFmtId="5" fontId="0" fillId="0" borderId="0" xfId="0" applyNumberFormat="1" applyAlignment="1">
      <alignment/>
    </xf>
    <xf numFmtId="5" fontId="0" fillId="0" borderId="43" xfId="0" applyNumberFormat="1" applyFill="1" applyBorder="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43" xfId="0" applyFont="1" applyFill="1" applyBorder="1" applyAlignment="1" applyProtection="1" quotePrefix="1">
      <alignment horizontal="right"/>
      <protection locked="0"/>
    </xf>
    <xf numFmtId="0" fontId="0" fillId="0" borderId="0" xfId="0" applyFont="1" applyAlignment="1">
      <alignment horizontal="left"/>
    </xf>
    <xf numFmtId="9" fontId="0" fillId="39" borderId="10" xfId="0" applyNumberFormat="1" applyFont="1" applyFill="1" applyBorder="1" applyAlignment="1" applyProtection="1" quotePrefix="1">
      <alignment horizontal="right"/>
      <protection locked="0"/>
    </xf>
    <xf numFmtId="0" fontId="0" fillId="36" borderId="10" xfId="0" applyFont="1" applyFill="1" applyBorder="1" applyAlignment="1" applyProtection="1" quotePrefix="1">
      <alignment horizontal="left" indent="4"/>
      <protection locked="0"/>
    </xf>
    <xf numFmtId="14" fontId="0" fillId="36" borderId="49" xfId="0" applyNumberFormat="1" applyFont="1" applyFill="1" applyBorder="1" applyAlignment="1" applyProtection="1" quotePrefix="1">
      <alignment/>
      <protection locked="0"/>
    </xf>
    <xf numFmtId="0" fontId="0" fillId="36" borderId="50" xfId="0" applyFont="1" applyFill="1" applyBorder="1" applyAlignment="1" applyProtection="1" quotePrefix="1">
      <alignment/>
      <protection locked="0"/>
    </xf>
    <xf numFmtId="44" fontId="0" fillId="39" borderId="10" xfId="0" applyNumberFormat="1" applyFill="1" applyBorder="1" applyAlignment="1" applyProtection="1">
      <alignment horizontal="right"/>
      <protection locked="0"/>
    </xf>
    <xf numFmtId="0" fontId="7" fillId="38" borderId="0" xfId="0" applyFont="1" applyFill="1" applyAlignment="1">
      <alignment/>
    </xf>
    <xf numFmtId="0" fontId="48" fillId="37" borderId="38" xfId="0" applyFont="1" applyFill="1" applyBorder="1" applyAlignment="1">
      <alignment horizontal="left" indent="4"/>
    </xf>
    <xf numFmtId="44" fontId="0" fillId="0" borderId="32" xfId="0" applyNumberFormat="1" applyBorder="1" applyAlignment="1">
      <alignment/>
    </xf>
    <xf numFmtId="0" fontId="48" fillId="37" borderId="30" xfId="0" applyFont="1" applyFill="1" applyBorder="1" applyAlignment="1">
      <alignment horizontal="left" indent="4"/>
    </xf>
    <xf numFmtId="44" fontId="0" fillId="0" borderId="19" xfId="0" applyNumberFormat="1" applyBorder="1" applyAlignment="1">
      <alignment/>
    </xf>
    <xf numFmtId="0" fontId="48" fillId="37" borderId="31" xfId="0" applyFont="1" applyFill="1" applyBorder="1" applyAlignment="1">
      <alignment horizontal="left" indent="4"/>
    </xf>
    <xf numFmtId="44" fontId="0" fillId="0" borderId="51" xfId="0" applyNumberFormat="1" applyBorder="1" applyAlignment="1">
      <alignment/>
    </xf>
    <xf numFmtId="0" fontId="7" fillId="38" borderId="0" xfId="0" applyFont="1" applyFill="1" applyBorder="1" applyAlignment="1">
      <alignment horizontal="left" indent="4"/>
    </xf>
    <xf numFmtId="166" fontId="0" fillId="36" borderId="49" xfId="0" applyNumberFormat="1" applyFont="1" applyFill="1" applyBorder="1" applyAlignment="1" applyProtection="1">
      <alignment horizontal="left"/>
      <protection locked="0"/>
    </xf>
    <xf numFmtId="0" fontId="5" fillId="37" borderId="52" xfId="0" applyFont="1" applyFill="1" applyBorder="1" applyAlignment="1">
      <alignment horizontal="center"/>
    </xf>
    <xf numFmtId="0" fontId="0" fillId="0" borderId="0" xfId="0" applyNumberFormat="1" applyFont="1" applyFill="1" applyAlignment="1" applyProtection="1">
      <alignment horizontal="right"/>
      <protection locked="0"/>
    </xf>
    <xf numFmtId="0" fontId="0" fillId="36" borderId="10" xfId="0" applyFont="1" applyFill="1" applyBorder="1" applyAlignment="1" applyProtection="1" quotePrefix="1">
      <alignment horizontal="right"/>
      <protection/>
    </xf>
    <xf numFmtId="0" fontId="0" fillId="0" borderId="0" xfId="0" applyFont="1" applyAlignment="1" applyProtection="1" quotePrefix="1">
      <alignment horizontal="left" indent="4"/>
      <protection locked="0"/>
    </xf>
    <xf numFmtId="179" fontId="0" fillId="39" borderId="10" xfId="0" applyNumberFormat="1" applyFont="1" applyFill="1" applyBorder="1" applyAlignment="1" applyProtection="1" quotePrefix="1">
      <alignment horizontal="right"/>
      <protection locked="0"/>
    </xf>
    <xf numFmtId="0" fontId="0" fillId="0" borderId="0" xfId="0" applyFont="1" applyBorder="1" applyAlignment="1" applyProtection="1">
      <alignment horizontal="right"/>
      <protection locked="0"/>
    </xf>
    <xf numFmtId="0" fontId="6" fillId="0" borderId="0" xfId="0" applyFont="1" applyBorder="1" applyAlignment="1" applyProtection="1">
      <alignment horizontal="center"/>
      <protection locked="0"/>
    </xf>
    <xf numFmtId="169" fontId="0" fillId="36" borderId="10" xfId="0" applyNumberFormat="1" applyFont="1" applyFill="1" applyBorder="1" applyAlignment="1" applyProtection="1" quotePrefix="1">
      <alignment horizontal="right"/>
      <protection locked="0"/>
    </xf>
    <xf numFmtId="0" fontId="0" fillId="36" borderId="10" xfId="0" applyFont="1" applyFill="1" applyBorder="1" applyAlignment="1" applyProtection="1">
      <alignment horizontal="left" indent="4"/>
      <protection locked="0"/>
    </xf>
    <xf numFmtId="0" fontId="0" fillId="36" borderId="10" xfId="0" applyFont="1" applyFill="1" applyBorder="1" applyAlignment="1" applyProtection="1">
      <alignment horizontal="right"/>
      <protection locked="0"/>
    </xf>
    <xf numFmtId="0" fontId="0" fillId="34" borderId="10" xfId="0" applyFont="1" applyFill="1" applyBorder="1" applyAlignment="1" applyProtection="1">
      <alignment horizontal="left" wrapText="1" indent="4"/>
      <protection locked="0"/>
    </xf>
    <xf numFmtId="0" fontId="0" fillId="34" borderId="10" xfId="0" applyFont="1" applyFill="1" applyBorder="1" applyAlignment="1" applyProtection="1">
      <alignment horizontal="right" wrapText="1"/>
      <protection locked="0"/>
    </xf>
    <xf numFmtId="0" fontId="0" fillId="34" borderId="49" xfId="0" applyFont="1" applyFill="1" applyBorder="1" applyAlignment="1" applyProtection="1">
      <alignment horizontal="center" wrapText="1"/>
      <protection locked="0"/>
    </xf>
    <xf numFmtId="0" fontId="0" fillId="36" borderId="50" xfId="0" applyFont="1" applyFill="1" applyBorder="1" applyAlignment="1" applyProtection="1">
      <alignment/>
      <protection locked="0"/>
    </xf>
    <xf numFmtId="7" fontId="0" fillId="36" borderId="10" xfId="0" applyNumberFormat="1" applyFont="1" applyFill="1" applyBorder="1" applyAlignment="1" applyProtection="1">
      <alignment horizontal="right"/>
      <protection locked="0"/>
    </xf>
    <xf numFmtId="9" fontId="0" fillId="0" borderId="25" xfId="0" applyNumberFormat="1" applyFont="1" applyBorder="1" applyAlignment="1">
      <alignment horizontal="center" vertical="top" wrapText="1"/>
    </xf>
    <xf numFmtId="9" fontId="0" fillId="0" borderId="10" xfId="0" applyNumberFormat="1" applyFont="1" applyBorder="1" applyAlignment="1">
      <alignment horizontal="center" vertical="top" wrapText="1"/>
    </xf>
    <xf numFmtId="9" fontId="0" fillId="0" borderId="25" xfId="0" applyNumberFormat="1" applyFont="1" applyBorder="1" applyAlignment="1">
      <alignment horizontal="center" vertical="top"/>
    </xf>
    <xf numFmtId="9" fontId="0" fillId="0" borderId="10" xfId="0" applyNumberFormat="1" applyFont="1" applyBorder="1" applyAlignment="1">
      <alignment horizontal="center" vertical="top"/>
    </xf>
    <xf numFmtId="10" fontId="6" fillId="0" borderId="0" xfId="0" applyNumberFormat="1" applyFont="1" applyFill="1" applyBorder="1" applyAlignment="1">
      <alignment horizontal="center" vertical="top"/>
    </xf>
    <xf numFmtId="9" fontId="6" fillId="0" borderId="0" xfId="0" applyNumberFormat="1" applyFont="1" applyFill="1" applyBorder="1" applyAlignment="1">
      <alignment horizontal="left" vertical="top" wrapText="1"/>
    </xf>
    <xf numFmtId="0" fontId="0" fillId="0" borderId="19" xfId="0" applyFont="1" applyBorder="1" applyAlignment="1">
      <alignment horizontal="center"/>
    </xf>
    <xf numFmtId="0" fontId="6" fillId="0" borderId="0" xfId="0" applyFont="1" applyFill="1" applyBorder="1" applyAlignment="1">
      <alignment horizontal="center"/>
    </xf>
    <xf numFmtId="0" fontId="0" fillId="0" borderId="0" xfId="0" applyFont="1" applyBorder="1" applyAlignment="1">
      <alignment horizontal="center"/>
    </xf>
    <xf numFmtId="164" fontId="0" fillId="0" borderId="22" xfId="0" applyNumberFormat="1" applyFont="1" applyBorder="1" applyAlignment="1">
      <alignment horizontal="center"/>
    </xf>
    <xf numFmtId="164" fontId="6" fillId="0" borderId="0" xfId="0" applyNumberFormat="1" applyFont="1" applyFill="1" applyBorder="1" applyAlignment="1">
      <alignment horizontal="center"/>
    </xf>
    <xf numFmtId="44" fontId="6" fillId="0" borderId="0" xfId="0" applyNumberFormat="1" applyFont="1" applyBorder="1" applyAlignment="1">
      <alignment/>
    </xf>
    <xf numFmtId="44" fontId="6" fillId="0" borderId="0" xfId="0" applyNumberFormat="1" applyFont="1" applyFill="1" applyBorder="1" applyAlignment="1">
      <alignment/>
    </xf>
    <xf numFmtId="0" fontId="4" fillId="0" borderId="16" xfId="0" applyFont="1" applyFill="1" applyBorder="1" applyAlignment="1">
      <alignment vertical="center" wrapText="1"/>
    </xf>
    <xf numFmtId="171" fontId="0" fillId="0" borderId="20" xfId="0" applyNumberFormat="1" applyFont="1" applyFill="1" applyBorder="1" applyAlignment="1">
      <alignment horizontal="center"/>
    </xf>
    <xf numFmtId="171" fontId="0" fillId="0" borderId="51" xfId="0" applyNumberFormat="1" applyFont="1" applyFill="1" applyBorder="1" applyAlignment="1">
      <alignment horizontal="center"/>
    </xf>
    <xf numFmtId="37" fontId="0" fillId="0" borderId="0" xfId="0" applyNumberFormat="1" applyFont="1" applyFill="1" applyBorder="1" applyAlignment="1">
      <alignment horizontal="center"/>
    </xf>
    <xf numFmtId="0" fontId="0" fillId="0" borderId="0" xfId="0" applyFont="1" applyAlignment="1">
      <alignment horizontal="center"/>
    </xf>
    <xf numFmtId="37" fontId="0" fillId="35" borderId="10" xfId="42" applyNumberFormat="1" applyFont="1" applyFill="1" applyBorder="1" applyAlignment="1">
      <alignment horizontal="center"/>
    </xf>
    <xf numFmtId="37" fontId="0" fillId="35" borderId="19" xfId="42" applyNumberFormat="1" applyFont="1" applyFill="1" applyBorder="1" applyAlignment="1">
      <alignment horizontal="center"/>
    </xf>
    <xf numFmtId="37" fontId="0" fillId="34" borderId="20" xfId="42" applyNumberFormat="1" applyFont="1" applyFill="1" applyBorder="1" applyAlignment="1">
      <alignment horizontal="center"/>
    </xf>
    <xf numFmtId="37" fontId="0" fillId="34" borderId="51" xfId="42" applyNumberFormat="1" applyFont="1" applyFill="1" applyBorder="1" applyAlignment="1">
      <alignment horizontal="center"/>
    </xf>
    <xf numFmtId="37" fontId="0" fillId="0" borderId="0" xfId="42" applyNumberFormat="1"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xf>
    <xf numFmtId="0" fontId="0" fillId="38" borderId="10" xfId="0" applyFont="1" applyFill="1" applyBorder="1" applyAlignment="1">
      <alignment/>
    </xf>
    <xf numFmtId="9" fontId="0" fillId="0" borderId="10" xfId="0" applyNumberFormat="1" applyFont="1" applyFill="1" applyBorder="1" applyAlignment="1">
      <alignment/>
    </xf>
    <xf numFmtId="9" fontId="0" fillId="38" borderId="10" xfId="0" applyNumberFormat="1" applyFont="1" applyFill="1" applyBorder="1" applyAlignment="1">
      <alignment/>
    </xf>
    <xf numFmtId="179" fontId="0" fillId="0" borderId="10" xfId="0" applyNumberFormat="1" applyFont="1" applyFill="1" applyBorder="1" applyAlignment="1">
      <alignment horizontal="left" indent="2"/>
    </xf>
    <xf numFmtId="169" fontId="0" fillId="0" borderId="10" xfId="0" applyNumberFormat="1" applyFont="1" applyFill="1" applyBorder="1" applyAlignment="1">
      <alignment/>
    </xf>
    <xf numFmtId="0" fontId="4" fillId="0" borderId="0" xfId="0" applyFont="1" applyAlignment="1">
      <alignment horizontal="left" indent="2"/>
    </xf>
    <xf numFmtId="0" fontId="0" fillId="0" borderId="43" xfId="0" applyFont="1" applyFill="1" applyBorder="1" applyAlignment="1">
      <alignment/>
    </xf>
    <xf numFmtId="0" fontId="0" fillId="0" borderId="0" xfId="0" applyFont="1" applyFill="1" applyBorder="1" applyAlignment="1">
      <alignment/>
    </xf>
    <xf numFmtId="1" fontId="0" fillId="0" borderId="10" xfId="0" applyNumberFormat="1" applyFont="1" applyFill="1" applyBorder="1" applyAlignment="1">
      <alignment/>
    </xf>
    <xf numFmtId="167" fontId="0" fillId="0" borderId="10" xfId="0" applyNumberFormat="1" applyFill="1" applyBorder="1" applyAlignment="1">
      <alignment/>
    </xf>
    <xf numFmtId="167" fontId="0" fillId="38" borderId="10" xfId="0" applyNumberFormat="1" applyFill="1" applyBorder="1" applyAlignment="1">
      <alignment/>
    </xf>
    <xf numFmtId="42" fontId="0" fillId="0" borderId="10" xfId="0" applyNumberFormat="1" applyFill="1" applyBorder="1" applyAlignment="1">
      <alignment/>
    </xf>
    <xf numFmtId="42" fontId="0" fillId="34" borderId="10" xfId="0" applyNumberFormat="1" applyFill="1" applyBorder="1" applyAlignment="1">
      <alignment/>
    </xf>
    <xf numFmtId="42" fontId="0" fillId="0" borderId="10" xfId="0" applyNumberFormat="1" applyBorder="1" applyAlignment="1">
      <alignment/>
    </xf>
    <xf numFmtId="42" fontId="0" fillId="0" borderId="10" xfId="0" applyNumberFormat="1" applyBorder="1" applyAlignment="1">
      <alignment/>
    </xf>
    <xf numFmtId="9" fontId="0" fillId="0" borderId="19" xfId="0" applyNumberFormat="1" applyFont="1" applyBorder="1" applyAlignment="1">
      <alignment horizontal="left" vertical="top" wrapText="1"/>
    </xf>
    <xf numFmtId="42" fontId="0" fillId="0" borderId="53" xfId="44" applyNumberFormat="1" applyFont="1" applyBorder="1" applyAlignment="1">
      <alignment vertical="top"/>
    </xf>
    <xf numFmtId="9" fontId="0" fillId="0" borderId="54" xfId="44" applyNumberFormat="1" applyFont="1" applyBorder="1" applyAlignment="1">
      <alignment vertical="top" wrapText="1"/>
    </xf>
    <xf numFmtId="42" fontId="0" fillId="0" borderId="0" xfId="44" applyNumberFormat="1" applyFont="1" applyBorder="1" applyAlignment="1">
      <alignment vertical="top"/>
    </xf>
    <xf numFmtId="1" fontId="0" fillId="36" borderId="10" xfId="0" applyNumberFormat="1" applyFont="1" applyFill="1" applyBorder="1" applyAlignment="1" applyProtection="1">
      <alignment horizontal="right"/>
      <protection locked="0"/>
    </xf>
    <xf numFmtId="166" fontId="0" fillId="36" borderId="49" xfId="0" applyNumberFormat="1" applyFont="1" applyFill="1" applyBorder="1" applyAlignment="1" applyProtection="1">
      <alignment horizontal="left"/>
      <protection locked="0"/>
    </xf>
    <xf numFmtId="166" fontId="0" fillId="36" borderId="24" xfId="0" applyNumberFormat="1" applyFill="1" applyBorder="1" applyAlignment="1" applyProtection="1">
      <alignment horizontal="left"/>
      <protection locked="0"/>
    </xf>
    <xf numFmtId="166" fontId="0" fillId="36" borderId="25" xfId="0" applyNumberFormat="1" applyFill="1" applyBorder="1" applyAlignment="1" applyProtection="1">
      <alignment horizontal="left"/>
      <protection locked="0"/>
    </xf>
    <xf numFmtId="9" fontId="0" fillId="36" borderId="49" xfId="0" applyNumberFormat="1" applyFont="1" applyFill="1" applyBorder="1" applyAlignment="1" applyProtection="1">
      <alignment horizontal="left"/>
      <protection locked="0"/>
    </xf>
    <xf numFmtId="9" fontId="0" fillId="36" borderId="24" xfId="0" applyNumberFormat="1" applyFill="1" applyBorder="1" applyAlignment="1" applyProtection="1">
      <alignment horizontal="left"/>
      <protection locked="0"/>
    </xf>
    <xf numFmtId="9" fontId="0" fillId="36" borderId="25" xfId="0" applyNumberFormat="1" applyFill="1" applyBorder="1" applyAlignment="1" applyProtection="1">
      <alignment horizontal="left"/>
      <protection locked="0"/>
    </xf>
    <xf numFmtId="0" fontId="0" fillId="34" borderId="49" xfId="0" applyFont="1" applyFill="1" applyBorder="1" applyAlignment="1" applyProtection="1">
      <alignment horizontal="left" wrapText="1"/>
      <protection locked="0"/>
    </xf>
    <xf numFmtId="0" fontId="0" fillId="34" borderId="24" xfId="0" applyFont="1" applyFill="1" applyBorder="1" applyAlignment="1" applyProtection="1">
      <alignment horizontal="left" wrapText="1"/>
      <protection locked="0"/>
    </xf>
    <xf numFmtId="0" fontId="0" fillId="34" borderId="25" xfId="0" applyFont="1" applyFill="1" applyBorder="1" applyAlignment="1" applyProtection="1">
      <alignment horizontal="left" wrapText="1"/>
      <protection locked="0"/>
    </xf>
    <xf numFmtId="0" fontId="7" fillId="34" borderId="0" xfId="0" applyFont="1" applyFill="1" applyAlignment="1">
      <alignment horizontal="center"/>
    </xf>
    <xf numFmtId="0" fontId="8" fillId="37" borderId="55" xfId="0" applyFont="1" applyFill="1" applyBorder="1" applyAlignment="1">
      <alignment horizontal="center" vertical="center"/>
    </xf>
    <xf numFmtId="0" fontId="8" fillId="37" borderId="56" xfId="0" applyFont="1" applyFill="1" applyBorder="1" applyAlignment="1">
      <alignment horizontal="center" vertical="center"/>
    </xf>
    <xf numFmtId="0" fontId="5" fillId="37" borderId="57" xfId="0" applyFont="1" applyFill="1" applyBorder="1" applyAlignment="1">
      <alignment horizontal="center" vertical="center"/>
    </xf>
    <xf numFmtId="0" fontId="5" fillId="37" borderId="58" xfId="0" applyFont="1" applyFill="1" applyBorder="1" applyAlignment="1">
      <alignment horizontal="center" vertical="center"/>
    </xf>
    <xf numFmtId="0" fontId="5" fillId="37" borderId="59" xfId="0" applyFont="1" applyFill="1" applyBorder="1" applyAlignment="1">
      <alignment horizontal="center" vertical="center"/>
    </xf>
    <xf numFmtId="0" fontId="5" fillId="37" borderId="60" xfId="0" applyFont="1" applyFill="1" applyBorder="1" applyAlignment="1">
      <alignment horizontal="center" vertical="center"/>
    </xf>
    <xf numFmtId="0" fontId="5" fillId="37" borderId="52" xfId="0" applyFont="1" applyFill="1" applyBorder="1" applyAlignment="1">
      <alignment horizontal="center"/>
    </xf>
    <xf numFmtId="0" fontId="5" fillId="37" borderId="61" xfId="0" applyFont="1" applyFill="1" applyBorder="1" applyAlignment="1">
      <alignment horizontal="center"/>
    </xf>
    <xf numFmtId="9" fontId="6" fillId="0" borderId="11" xfId="0" applyNumberFormat="1" applyFont="1" applyFill="1" applyBorder="1" applyAlignment="1">
      <alignment horizontal="center" shrinkToFit="1"/>
    </xf>
    <xf numFmtId="0" fontId="6" fillId="0" borderId="22" xfId="0" applyFont="1" applyBorder="1" applyAlignment="1">
      <alignment horizontal="center" shrinkToFit="1"/>
    </xf>
    <xf numFmtId="0" fontId="11" fillId="0" borderId="0" xfId="0" applyFont="1" applyAlignment="1">
      <alignment horizontal="left" vertical="top"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85725</xdr:rowOff>
    </xdr:from>
    <xdr:to>
      <xdr:col>0</xdr:col>
      <xdr:colOff>2857500</xdr:colOff>
      <xdr:row>4</xdr:row>
      <xdr:rowOff>180975</xdr:rowOff>
    </xdr:to>
    <xdr:pic>
      <xdr:nvPicPr>
        <xdr:cNvPr id="1" name="Picture 1" descr="Email_HDG_logo_PMS_tag_020210"/>
        <xdr:cNvPicPr preferRelativeResize="1">
          <a:picLocks noChangeAspect="1"/>
        </xdr:cNvPicPr>
      </xdr:nvPicPr>
      <xdr:blipFill>
        <a:blip r:embed="rId1"/>
        <a:stretch>
          <a:fillRect/>
        </a:stretch>
      </xdr:blipFill>
      <xdr:spPr>
        <a:xfrm>
          <a:off x="990600" y="85725"/>
          <a:ext cx="1866900" cy="962025"/>
        </a:xfrm>
        <a:prstGeom prst="rect">
          <a:avLst/>
        </a:prstGeom>
        <a:noFill/>
        <a:ln w="9525" cmpd="sng">
          <a:noFill/>
        </a:ln>
      </xdr:spPr>
    </xdr:pic>
    <xdr:clientData/>
  </xdr:twoCellAnchor>
  <xdr:twoCellAnchor>
    <xdr:from>
      <xdr:col>0</xdr:col>
      <xdr:colOff>990600</xdr:colOff>
      <xdr:row>0</xdr:row>
      <xdr:rowOff>85725</xdr:rowOff>
    </xdr:from>
    <xdr:to>
      <xdr:col>0</xdr:col>
      <xdr:colOff>2857500</xdr:colOff>
      <xdr:row>4</xdr:row>
      <xdr:rowOff>180975</xdr:rowOff>
    </xdr:to>
    <xdr:pic>
      <xdr:nvPicPr>
        <xdr:cNvPr id="2" name="Picture 1" descr="Email_HDG_logo_PMS_tag_020210"/>
        <xdr:cNvPicPr preferRelativeResize="1">
          <a:picLocks noChangeAspect="1"/>
        </xdr:cNvPicPr>
      </xdr:nvPicPr>
      <xdr:blipFill>
        <a:blip r:embed="rId1"/>
        <a:stretch>
          <a:fillRect/>
        </a:stretch>
      </xdr:blipFill>
      <xdr:spPr>
        <a:xfrm>
          <a:off x="990600" y="85725"/>
          <a:ext cx="18669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0</xdr:col>
      <xdr:colOff>1943100</xdr:colOff>
      <xdr:row>5</xdr:row>
      <xdr:rowOff>142875</xdr:rowOff>
    </xdr:to>
    <xdr:pic>
      <xdr:nvPicPr>
        <xdr:cNvPr id="1" name="Picture 1" descr="Email_HDG_logo_PMS_tag_020210"/>
        <xdr:cNvPicPr preferRelativeResize="1">
          <a:picLocks noChangeAspect="1"/>
        </xdr:cNvPicPr>
      </xdr:nvPicPr>
      <xdr:blipFill>
        <a:blip r:embed="rId1"/>
        <a:stretch>
          <a:fillRect/>
        </a:stretch>
      </xdr:blipFill>
      <xdr:spPr>
        <a:xfrm>
          <a:off x="161925" y="0"/>
          <a:ext cx="1781175" cy="1009650"/>
        </a:xfrm>
        <a:prstGeom prst="rect">
          <a:avLst/>
        </a:prstGeom>
        <a:noFill/>
        <a:ln w="9525" cmpd="sng">
          <a:noFill/>
        </a:ln>
      </xdr:spPr>
    </xdr:pic>
    <xdr:clientData/>
  </xdr:twoCellAnchor>
  <xdr:twoCellAnchor editAs="oneCell">
    <xdr:from>
      <xdr:col>0</xdr:col>
      <xdr:colOff>2514600</xdr:colOff>
      <xdr:row>0</xdr:row>
      <xdr:rowOff>104775</xdr:rowOff>
    </xdr:from>
    <xdr:to>
      <xdr:col>3</xdr:col>
      <xdr:colOff>1295400</xdr:colOff>
      <xdr:row>5</xdr:row>
      <xdr:rowOff>76200</xdr:rowOff>
    </xdr:to>
    <xdr:pic>
      <xdr:nvPicPr>
        <xdr:cNvPr id="2" name="Picture 2" descr="Winchester House.jpg"/>
        <xdr:cNvPicPr preferRelativeResize="1">
          <a:picLocks noChangeAspect="1"/>
        </xdr:cNvPicPr>
      </xdr:nvPicPr>
      <xdr:blipFill>
        <a:blip r:embed="rId2"/>
        <a:stretch>
          <a:fillRect/>
        </a:stretch>
      </xdr:blipFill>
      <xdr:spPr>
        <a:xfrm>
          <a:off x="2514600" y="104775"/>
          <a:ext cx="371475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xwhrsc\Local%20Settings\Temporary%20Internet%20Files\Content.IE5\SQ1HUM3T\Iowa%20Report%20Syst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Scorecard Data Copy"/>
      <sheetName val="Ops Rep Data Entry"/>
      <sheetName val="Monthly Ops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D142"/>
  <sheetViews>
    <sheetView zoomScalePageLayoutView="0" workbookViewId="0" topLeftCell="A1">
      <selection activeCell="B34" sqref="B34"/>
    </sheetView>
  </sheetViews>
  <sheetFormatPr defaultColWidth="9.140625" defaultRowHeight="12.75"/>
  <cols>
    <col min="1" max="1" width="3.8515625" style="0" customWidth="1"/>
    <col min="2" max="2" width="75.8515625" style="0" customWidth="1"/>
  </cols>
  <sheetData>
    <row r="1" ht="12.75">
      <c r="A1" t="s">
        <v>0</v>
      </c>
    </row>
    <row r="3" s="1" customFormat="1" ht="12.75">
      <c r="A3" s="61" t="s">
        <v>70</v>
      </c>
    </row>
    <row r="5" ht="12.75">
      <c r="A5" s="2" t="s">
        <v>1</v>
      </c>
    </row>
    <row r="6" ht="63.75">
      <c r="B6" s="62" t="s">
        <v>126</v>
      </c>
    </row>
    <row r="7" ht="12.75">
      <c r="B7" s="32" t="s">
        <v>127</v>
      </c>
    </row>
    <row r="9" ht="12.75">
      <c r="A9" s="2" t="s">
        <v>2</v>
      </c>
    </row>
    <row r="10" ht="63.75">
      <c r="B10" s="62" t="s">
        <v>128</v>
      </c>
    </row>
    <row r="11" ht="12.75">
      <c r="B11" s="32" t="s">
        <v>127</v>
      </c>
    </row>
    <row r="13" s="1" customFormat="1" ht="12.75">
      <c r="A13" s="61" t="s">
        <v>71</v>
      </c>
    </row>
    <row r="14" s="3" customFormat="1" ht="12.75"/>
    <row r="15" ht="12.75">
      <c r="A15" s="2" t="s">
        <v>3</v>
      </c>
    </row>
    <row r="16" ht="25.5">
      <c r="B16" s="62" t="s">
        <v>129</v>
      </c>
    </row>
    <row r="17" ht="12.75">
      <c r="B17" s="231" t="s">
        <v>217</v>
      </c>
    </row>
    <row r="20" s="1" customFormat="1" ht="12.75">
      <c r="A20" s="61" t="s">
        <v>72</v>
      </c>
    </row>
    <row r="21" spans="1:4" s="3" customFormat="1" ht="12.75">
      <c r="A21" s="4" t="s">
        <v>158</v>
      </c>
      <c r="B21" s="107" t="s">
        <v>218</v>
      </c>
      <c r="D21" s="5"/>
    </row>
    <row r="22" spans="2:4" ht="12.75">
      <c r="B22" s="232" t="s">
        <v>219</v>
      </c>
      <c r="D22" s="108"/>
    </row>
    <row r="23" spans="2:4" ht="25.5" customHeight="1">
      <c r="B23" s="233" t="s">
        <v>222</v>
      </c>
      <c r="D23" s="109"/>
    </row>
    <row r="24" spans="2:4" ht="12.75">
      <c r="B24" s="105"/>
      <c r="D24" s="109"/>
    </row>
    <row r="25" spans="1:4" ht="12.75">
      <c r="A25" s="2" t="s">
        <v>220</v>
      </c>
      <c r="B25" s="2" t="s">
        <v>221</v>
      </c>
      <c r="D25" s="3"/>
    </row>
    <row r="26" spans="2:4" ht="25.5">
      <c r="B26" s="113" t="s">
        <v>223</v>
      </c>
      <c r="D26" s="5"/>
    </row>
    <row r="27" spans="2:4" ht="12.75">
      <c r="B27" s="235" t="s">
        <v>224</v>
      </c>
      <c r="D27" s="112"/>
    </row>
    <row r="28" ht="12.75">
      <c r="D28" s="112"/>
    </row>
    <row r="29" spans="1:4" ht="12.75">
      <c r="A29" s="2" t="s">
        <v>225</v>
      </c>
      <c r="B29" s="2" t="s">
        <v>226</v>
      </c>
      <c r="D29" s="109"/>
    </row>
    <row r="30" spans="2:4" ht="63.75">
      <c r="B30" s="113" t="s">
        <v>227</v>
      </c>
      <c r="D30" s="5"/>
    </row>
    <row r="31" spans="2:4" ht="12.75">
      <c r="B31" s="231" t="s">
        <v>228</v>
      </c>
      <c r="D31" s="112"/>
    </row>
    <row r="32" spans="2:4" ht="12.75">
      <c r="B32" s="231"/>
      <c r="D32" s="112"/>
    </row>
    <row r="33" spans="1:4" ht="12.75">
      <c r="A33" s="2" t="s">
        <v>159</v>
      </c>
      <c r="D33" s="109"/>
    </row>
    <row r="34" spans="2:4" ht="38.25">
      <c r="B34" s="65" t="s">
        <v>151</v>
      </c>
      <c r="D34" s="7"/>
    </row>
    <row r="35" spans="2:4" ht="12.75">
      <c r="B35" s="37" t="s">
        <v>125</v>
      </c>
      <c r="D35" s="7"/>
    </row>
    <row r="36" ht="12.75">
      <c r="D36" s="5"/>
    </row>
    <row r="37" spans="1:4" ht="12.75">
      <c r="A37" s="2" t="s">
        <v>160</v>
      </c>
      <c r="D37" s="112"/>
    </row>
    <row r="38" spans="2:4" ht="63.75">
      <c r="B38" s="62" t="s">
        <v>130</v>
      </c>
      <c r="D38" s="7"/>
    </row>
    <row r="39" ht="12.75">
      <c r="B39" s="32" t="s">
        <v>131</v>
      </c>
    </row>
    <row r="41" s="1" customFormat="1" ht="12.75">
      <c r="A41" s="61" t="s">
        <v>73</v>
      </c>
    </row>
    <row r="43" ht="12.75">
      <c r="A43" s="2" t="s">
        <v>4</v>
      </c>
    </row>
    <row r="44" ht="37.5" customHeight="1">
      <c r="B44" s="113" t="s">
        <v>229</v>
      </c>
    </row>
    <row r="45" ht="12.75">
      <c r="B45" t="s">
        <v>5</v>
      </c>
    </row>
    <row r="47" ht="12.75">
      <c r="A47" s="2" t="s">
        <v>6</v>
      </c>
    </row>
    <row r="48" ht="51">
      <c r="B48" s="113" t="s">
        <v>230</v>
      </c>
    </row>
    <row r="49" ht="12.75">
      <c r="B49" t="s">
        <v>7</v>
      </c>
    </row>
    <row r="51" ht="12.75">
      <c r="A51" s="2" t="s">
        <v>8</v>
      </c>
    </row>
    <row r="52" ht="51.75" customHeight="1">
      <c r="B52" s="62" t="s">
        <v>132</v>
      </c>
    </row>
    <row r="53" ht="12.75">
      <c r="B53" t="s">
        <v>9</v>
      </c>
    </row>
    <row r="55" ht="12.75">
      <c r="A55" s="38" t="s">
        <v>116</v>
      </c>
    </row>
    <row r="56" ht="51">
      <c r="B56" s="63" t="s">
        <v>161</v>
      </c>
    </row>
    <row r="57" ht="12.75">
      <c r="B57" s="64" t="s">
        <v>133</v>
      </c>
    </row>
    <row r="59" ht="12.75">
      <c r="A59" s="38" t="s">
        <v>117</v>
      </c>
    </row>
    <row r="60" ht="51">
      <c r="B60" s="65" t="s">
        <v>162</v>
      </c>
    </row>
    <row r="61" ht="12.75">
      <c r="B61" s="64" t="s">
        <v>133</v>
      </c>
    </row>
    <row r="63" ht="12.75">
      <c r="A63" s="38" t="s">
        <v>118</v>
      </c>
    </row>
    <row r="64" ht="63.75">
      <c r="B64" s="63" t="s">
        <v>163</v>
      </c>
    </row>
    <row r="65" ht="12.75">
      <c r="B65" s="64" t="s">
        <v>133</v>
      </c>
    </row>
    <row r="68" s="1" customFormat="1" ht="12.75">
      <c r="A68" s="61" t="s">
        <v>74</v>
      </c>
    </row>
    <row r="70" ht="12.75">
      <c r="A70" s="2" t="s">
        <v>10</v>
      </c>
    </row>
    <row r="71" spans="2:4" ht="51">
      <c r="B71" s="62" t="s">
        <v>134</v>
      </c>
      <c r="D71" s="5"/>
    </row>
    <row r="72" spans="2:4" ht="12.75">
      <c r="B72" s="231" t="s">
        <v>231</v>
      </c>
      <c r="D72" s="112"/>
    </row>
    <row r="73" ht="12.75">
      <c r="D73" s="7"/>
    </row>
    <row r="74" spans="1:2" ht="12.75">
      <c r="A74" s="4" t="s">
        <v>220</v>
      </c>
      <c r="B74" s="2" t="s">
        <v>239</v>
      </c>
    </row>
    <row r="75" spans="2:4" ht="12.75">
      <c r="B75" s="113" t="s">
        <v>238</v>
      </c>
      <c r="D75" s="5"/>
    </row>
    <row r="76" spans="2:4" ht="12.75">
      <c r="B76" s="231" t="s">
        <v>233</v>
      </c>
      <c r="D76" s="11"/>
    </row>
    <row r="77" ht="12.75">
      <c r="D77" s="7"/>
    </row>
    <row r="78" spans="1:4" ht="12.75">
      <c r="A78" s="106" t="s">
        <v>225</v>
      </c>
      <c r="B78" s="4" t="s">
        <v>177</v>
      </c>
      <c r="D78" s="112"/>
    </row>
    <row r="79" spans="2:4" ht="66" customHeight="1">
      <c r="B79" s="113" t="s">
        <v>244</v>
      </c>
      <c r="D79" s="7"/>
    </row>
    <row r="80" spans="2:4" ht="12.75">
      <c r="B80" s="113" t="s">
        <v>232</v>
      </c>
      <c r="D80" s="7"/>
    </row>
    <row r="81" spans="2:4" ht="12.75">
      <c r="B81" s="113"/>
      <c r="D81" s="7"/>
    </row>
    <row r="82" spans="1:4" ht="12.75">
      <c r="A82" s="4" t="s">
        <v>241</v>
      </c>
      <c r="D82" s="7"/>
    </row>
    <row r="83" spans="2:4" ht="38.25">
      <c r="B83" s="62" t="s">
        <v>135</v>
      </c>
      <c r="D83" s="5"/>
    </row>
    <row r="84" spans="2:4" ht="12.75">
      <c r="B84" s="231" t="s">
        <v>234</v>
      </c>
      <c r="D84" s="7"/>
    </row>
    <row r="85" spans="2:4" ht="12.75">
      <c r="B85" s="231" t="s">
        <v>235</v>
      </c>
      <c r="D85" s="7"/>
    </row>
    <row r="86" spans="2:4" ht="12.75">
      <c r="B86" s="231" t="s">
        <v>236</v>
      </c>
      <c r="D86" s="7"/>
    </row>
    <row r="87" spans="2:4" ht="12.75">
      <c r="B87" s="231" t="s">
        <v>237</v>
      </c>
      <c r="D87" s="7"/>
    </row>
    <row r="88" spans="2:4" ht="12.75">
      <c r="B88" s="231" t="s">
        <v>252</v>
      </c>
      <c r="D88" s="7"/>
    </row>
    <row r="89" ht="12.75">
      <c r="D89" s="5"/>
    </row>
    <row r="90" s="1" customFormat="1" ht="12.75">
      <c r="A90" s="1" t="s">
        <v>75</v>
      </c>
    </row>
    <row r="91" s="3" customFormat="1" ht="12.75"/>
    <row r="92" ht="12.75">
      <c r="A92" s="4" t="s">
        <v>242</v>
      </c>
    </row>
    <row r="93" ht="38.25">
      <c r="B93" s="62" t="s">
        <v>143</v>
      </c>
    </row>
    <row r="94" spans="2:4" ht="12.75">
      <c r="B94" t="s">
        <v>11</v>
      </c>
      <c r="D94" s="5"/>
    </row>
    <row r="95" ht="12.75">
      <c r="D95" s="112"/>
    </row>
    <row r="96" spans="1:4" ht="12.75">
      <c r="A96" s="4" t="s">
        <v>243</v>
      </c>
      <c r="D96" s="112"/>
    </row>
    <row r="97" spans="2:4" ht="25.5">
      <c r="B97" s="113" t="s">
        <v>245</v>
      </c>
      <c r="D97" s="112"/>
    </row>
    <row r="98" spans="2:4" ht="12.75">
      <c r="B98" t="s">
        <v>11</v>
      </c>
      <c r="D98" s="5"/>
    </row>
    <row r="99" ht="12.75">
      <c r="D99" s="108"/>
    </row>
    <row r="100" spans="1:4" ht="12.75">
      <c r="A100" s="4" t="s">
        <v>246</v>
      </c>
      <c r="D100" s="112"/>
    </row>
    <row r="101" spans="2:4" ht="38.25">
      <c r="B101" s="62" t="s">
        <v>136</v>
      </c>
      <c r="D101" s="7"/>
    </row>
    <row r="102" spans="2:4" ht="12.75">
      <c r="B102" t="s">
        <v>11</v>
      </c>
      <c r="D102" s="5"/>
    </row>
    <row r="103" ht="12.75">
      <c r="D103" s="112"/>
    </row>
    <row r="104" spans="1:4" ht="12.75">
      <c r="A104" s="4" t="s">
        <v>247</v>
      </c>
      <c r="D104" s="147"/>
    </row>
    <row r="105" spans="2:4" ht="38.25">
      <c r="B105" s="62" t="s">
        <v>137</v>
      </c>
      <c r="D105" s="7"/>
    </row>
    <row r="106" spans="2:4" ht="12.75">
      <c r="B106" t="s">
        <v>11</v>
      </c>
      <c r="D106" s="130"/>
    </row>
    <row r="107" ht="12.75">
      <c r="D107" s="7"/>
    </row>
    <row r="108" spans="1:4" ht="12.75">
      <c r="A108" s="4" t="s">
        <v>248</v>
      </c>
      <c r="D108" s="130"/>
    </row>
    <row r="109" spans="2:4" ht="51">
      <c r="B109" s="62" t="s">
        <v>138</v>
      </c>
      <c r="D109" s="7"/>
    </row>
    <row r="110" spans="2:4" ht="12.75">
      <c r="B110" t="s">
        <v>11</v>
      </c>
      <c r="D110" s="130"/>
    </row>
    <row r="111" ht="12.75">
      <c r="D111" s="7"/>
    </row>
    <row r="112" spans="1:4" ht="12.75">
      <c r="A112" s="59" t="s">
        <v>249</v>
      </c>
      <c r="D112" s="7"/>
    </row>
    <row r="113" spans="2:4" ht="38.25">
      <c r="B113" s="62" t="s">
        <v>139</v>
      </c>
      <c r="D113" s="5"/>
    </row>
    <row r="114" spans="2:4" ht="12.75">
      <c r="B114" t="s">
        <v>11</v>
      </c>
      <c r="D114" s="112"/>
    </row>
    <row r="115" ht="12.75">
      <c r="D115" s="7"/>
    </row>
    <row r="116" spans="1:4" ht="12.75">
      <c r="A116" s="59" t="s">
        <v>250</v>
      </c>
      <c r="D116" s="112"/>
    </row>
    <row r="117" ht="25.5">
      <c r="B117" s="63" t="s">
        <v>152</v>
      </c>
    </row>
    <row r="118" spans="2:4" ht="12.75">
      <c r="B118" s="66" t="s">
        <v>140</v>
      </c>
      <c r="D118" s="5"/>
    </row>
    <row r="119" ht="12.75">
      <c r="D119" s="112"/>
    </row>
    <row r="120" spans="1:4" ht="12.75">
      <c r="A120" s="4" t="s">
        <v>251</v>
      </c>
      <c r="D120" s="7"/>
    </row>
    <row r="121" spans="2:4" ht="25.5">
      <c r="B121" s="62" t="s">
        <v>141</v>
      </c>
      <c r="D121" s="112"/>
    </row>
    <row r="122" ht="25.5" customHeight="1">
      <c r="B122" t="s">
        <v>11</v>
      </c>
    </row>
    <row r="123" ht="12.75">
      <c r="D123" s="5"/>
    </row>
    <row r="124" spans="1:4" ht="12.75">
      <c r="A124" s="4" t="s">
        <v>206</v>
      </c>
      <c r="D124" s="112"/>
    </row>
    <row r="125" spans="2:4" ht="27" customHeight="1">
      <c r="B125" s="113" t="s">
        <v>142</v>
      </c>
      <c r="D125" s="7"/>
    </row>
    <row r="126" spans="2:4" ht="12.75">
      <c r="B126" t="s">
        <v>11</v>
      </c>
      <c r="D126" s="112"/>
    </row>
    <row r="128" spans="1:4" ht="12.75">
      <c r="A128" s="4" t="s">
        <v>169</v>
      </c>
      <c r="D128" s="5"/>
    </row>
    <row r="129" spans="2:4" ht="38.25">
      <c r="B129" s="62" t="s">
        <v>144</v>
      </c>
      <c r="D129" s="112"/>
    </row>
    <row r="131" spans="1:4" ht="12.75">
      <c r="A131" s="4" t="s">
        <v>170</v>
      </c>
      <c r="D131" s="5"/>
    </row>
    <row r="132" spans="2:4" ht="38.25">
      <c r="B132" s="62" t="s">
        <v>145</v>
      </c>
      <c r="D132" s="112"/>
    </row>
    <row r="133" spans="2:4" ht="12.75">
      <c r="B133" t="s">
        <v>12</v>
      </c>
      <c r="D133" s="7"/>
    </row>
    <row r="135" spans="1:4" ht="12.75">
      <c r="A135" s="4" t="s">
        <v>171</v>
      </c>
      <c r="D135" s="5"/>
    </row>
    <row r="136" spans="2:4" ht="38.25">
      <c r="B136" s="62" t="s">
        <v>154</v>
      </c>
      <c r="D136" s="112"/>
    </row>
    <row r="137" spans="2:4" ht="12.75">
      <c r="B137" t="s">
        <v>9</v>
      </c>
      <c r="D137" s="7"/>
    </row>
    <row r="138" ht="12.75">
      <c r="D138" s="5"/>
    </row>
    <row r="140" ht="12.75">
      <c r="D140" s="5"/>
    </row>
    <row r="141" ht="12.75">
      <c r="D141" s="112"/>
    </row>
    <row r="142" ht="12.75">
      <c r="D142" s="7"/>
    </row>
  </sheetData>
  <sheetProtection/>
  <printOptions/>
  <pageMargins left="0.5" right="0.5" top="0.5" bottom="0.7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indexed="45"/>
  </sheetPr>
  <dimension ref="A6:B142"/>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B144" sqref="B144"/>
    </sheetView>
  </sheetViews>
  <sheetFormatPr defaultColWidth="9.140625" defaultRowHeight="12.75"/>
  <cols>
    <col min="1" max="1" width="57.57421875" style="0" bestFit="1" customWidth="1"/>
    <col min="2" max="2" width="11.7109375" style="0" bestFit="1" customWidth="1"/>
  </cols>
  <sheetData>
    <row r="3" ht="26.25" customHeight="1"/>
    <row r="4" ht="16.5" customHeight="1"/>
    <row r="5" ht="16.5" customHeight="1"/>
    <row r="6" ht="12.75">
      <c r="B6" s="121">
        <f>'[1]Ops Rep Data Entry'!B5</f>
        <v>0</v>
      </c>
    </row>
    <row r="7" spans="1:2" s="3" customFormat="1" ht="12.75">
      <c r="A7" s="216" t="s">
        <v>70</v>
      </c>
      <c r="B7" s="217"/>
    </row>
    <row r="8" s="6" customFormat="1" ht="12.75">
      <c r="A8" s="5" t="s">
        <v>13</v>
      </c>
    </row>
    <row r="9" spans="1:2" ht="12.75">
      <c r="A9" s="112" t="s">
        <v>27</v>
      </c>
      <c r="B9" s="8">
        <f>'Ops Rep Data Entry'!B14</f>
        <v>0</v>
      </c>
    </row>
    <row r="10" spans="1:2" ht="12.75">
      <c r="A10" s="7" t="s">
        <v>119</v>
      </c>
      <c r="B10" s="9">
        <v>0.88</v>
      </c>
    </row>
    <row r="12" s="6" customFormat="1" ht="12.75">
      <c r="A12" s="5" t="s">
        <v>15</v>
      </c>
    </row>
    <row r="13" spans="1:2" ht="12.75">
      <c r="A13" s="112" t="s">
        <v>27</v>
      </c>
      <c r="B13" s="8">
        <f>'Ops Rep Data Entry'!B19</f>
        <v>0</v>
      </c>
    </row>
    <row r="14" spans="1:2" ht="12.75">
      <c r="A14" s="7" t="s">
        <v>119</v>
      </c>
      <c r="B14" s="9">
        <v>0.88</v>
      </c>
    </row>
    <row r="16" spans="1:2" s="3" customFormat="1" ht="12.75">
      <c r="A16" s="216" t="s">
        <v>71</v>
      </c>
      <c r="B16" s="217"/>
    </row>
    <row r="17" s="6" customFormat="1" ht="12.75">
      <c r="A17" s="5" t="s">
        <v>19</v>
      </c>
    </row>
    <row r="18" spans="1:2" ht="12.75">
      <c r="A18" s="112" t="s">
        <v>27</v>
      </c>
      <c r="B18" s="8">
        <f>'Ops Rep Data Entry'!B25</f>
        <v>0.4</v>
      </c>
    </row>
    <row r="19" spans="1:2" ht="12.75">
      <c r="A19" s="112" t="s">
        <v>150</v>
      </c>
      <c r="B19" s="8">
        <f>'Ops Rep Data Entry'!B26</f>
        <v>0.4</v>
      </c>
    </row>
    <row r="20" spans="1:2" ht="12.75">
      <c r="A20" s="7" t="s">
        <v>18</v>
      </c>
      <c r="B20" s="9"/>
    </row>
    <row r="22" spans="1:2" s="3" customFormat="1" ht="12.75">
      <c r="A22" s="216" t="s">
        <v>72</v>
      </c>
      <c r="B22" s="217"/>
    </row>
    <row r="23" s="288" customFormat="1" ht="12.75">
      <c r="A23" s="5" t="s">
        <v>183</v>
      </c>
    </row>
    <row r="24" spans="1:2" s="288" customFormat="1" ht="12.75">
      <c r="A24" s="108" t="s">
        <v>184</v>
      </c>
      <c r="B24" s="289">
        <f>'Ops Rep Data Entry'!B30</f>
        <v>0</v>
      </c>
    </row>
    <row r="25" spans="1:2" s="288" customFormat="1" ht="12.75">
      <c r="A25" s="109" t="s">
        <v>185</v>
      </c>
      <c r="B25" s="290"/>
    </row>
    <row r="26" s="288" customFormat="1" ht="12.75">
      <c r="A26" s="3"/>
    </row>
    <row r="27" s="6" customFormat="1" ht="12.75">
      <c r="A27" s="5" t="s">
        <v>186</v>
      </c>
    </row>
    <row r="28" spans="1:2" ht="12.75">
      <c r="A28" s="112" t="s">
        <v>187</v>
      </c>
      <c r="B28" s="69">
        <f>'Ops Rep Data Entry'!B34</f>
        <v>26</v>
      </c>
    </row>
    <row r="29" spans="1:2" ht="12.75">
      <c r="A29" s="112" t="s">
        <v>185</v>
      </c>
      <c r="B29" s="110"/>
    </row>
    <row r="30" spans="1:2" ht="12.75">
      <c r="A30" s="109"/>
      <c r="B30" s="209"/>
    </row>
    <row r="31" spans="1:2" ht="12.75">
      <c r="A31" s="5" t="s">
        <v>188</v>
      </c>
      <c r="B31" s="12"/>
    </row>
    <row r="32" spans="1:2" ht="12.75">
      <c r="A32" s="112" t="s">
        <v>27</v>
      </c>
      <c r="B32" s="8">
        <f>'Ops Rep Data Entry'!B40</f>
        <v>0.010666666666666666</v>
      </c>
    </row>
    <row r="33" spans="1:2" s="6" customFormat="1" ht="12.75">
      <c r="A33" s="109" t="s">
        <v>189</v>
      </c>
      <c r="B33" s="210"/>
    </row>
    <row r="34" spans="1:2" ht="12.75">
      <c r="A34" s="7" t="s">
        <v>119</v>
      </c>
      <c r="B34" s="10"/>
    </row>
    <row r="35" ht="12.75">
      <c r="A35" s="7"/>
    </row>
    <row r="36" ht="12.75">
      <c r="A36" s="5" t="s">
        <v>190</v>
      </c>
    </row>
    <row r="37" spans="1:2" ht="12.75">
      <c r="A37" s="112" t="s">
        <v>16</v>
      </c>
      <c r="B37" s="8">
        <f>'Ops Rep Data Entry'!B43</f>
        <v>0</v>
      </c>
    </row>
    <row r="38" spans="1:2" s="6" customFormat="1" ht="12.75">
      <c r="A38" s="7" t="s">
        <v>119</v>
      </c>
      <c r="B38" s="9">
        <f>'Ops Rep Data Entry'!B44</f>
        <v>0.75</v>
      </c>
    </row>
    <row r="39" ht="12.75">
      <c r="A39" s="11"/>
    </row>
    <row r="40" spans="1:2" ht="12.75">
      <c r="A40" s="216" t="s">
        <v>73</v>
      </c>
      <c r="B40" s="218"/>
    </row>
    <row r="41" spans="1:2" ht="12.75">
      <c r="A41" s="5" t="s">
        <v>21</v>
      </c>
      <c r="B41" s="68"/>
    </row>
    <row r="42" spans="1:2" ht="12.75">
      <c r="A42" s="112" t="s">
        <v>27</v>
      </c>
      <c r="B42" s="211">
        <f>'Ops Rep Data Entry'!B50/'Ops Rep Data Entry'!B94</f>
        <v>0.18181818181818182</v>
      </c>
    </row>
    <row r="43" spans="1:2" ht="12.75" customHeight="1">
      <c r="A43" s="112" t="s">
        <v>148</v>
      </c>
      <c r="B43" s="291"/>
    </row>
    <row r="44" spans="1:2" s="3" customFormat="1" ht="12.75">
      <c r="A44" s="7" t="s">
        <v>18</v>
      </c>
      <c r="B44" s="292">
        <v>0.15</v>
      </c>
    </row>
    <row r="45" spans="1:2" s="3" customFormat="1" ht="12.75">
      <c r="A45"/>
      <c r="B45" s="71"/>
    </row>
    <row r="46" s="3" customFormat="1" ht="12.75">
      <c r="A46" s="5" t="s">
        <v>22</v>
      </c>
    </row>
    <row r="47" spans="1:2" s="6" customFormat="1" ht="12.75">
      <c r="A47" s="112" t="s">
        <v>27</v>
      </c>
      <c r="B47" s="8">
        <f>'Ops Rep Data Entry'!B53/'Ops Rep Data Entry'!B94</f>
        <v>0.030303030303030304</v>
      </c>
    </row>
    <row r="48" spans="1:2" ht="12.75">
      <c r="A48" s="112" t="s">
        <v>149</v>
      </c>
      <c r="B48" s="8"/>
    </row>
    <row r="49" spans="1:2" ht="12.75">
      <c r="A49" s="7" t="s">
        <v>18</v>
      </c>
      <c r="B49" s="213">
        <v>0.02</v>
      </c>
    </row>
    <row r="50" spans="1:2" ht="12.75">
      <c r="A50" s="7"/>
      <c r="B50" s="212"/>
    </row>
    <row r="51" spans="1:2" ht="12.75">
      <c r="A51" s="39" t="s">
        <v>274</v>
      </c>
      <c r="B51" s="14"/>
    </row>
    <row r="52" spans="1:2" s="6" customFormat="1" ht="12.75">
      <c r="A52" s="112" t="s">
        <v>27</v>
      </c>
      <c r="B52" s="8">
        <f>'Ops Rep Data Entry'!B56/'Ops Rep Data Entry'!B57</f>
        <v>0.4444444444444444</v>
      </c>
    </row>
    <row r="53" spans="1:2" ht="12.75">
      <c r="A53" s="146" t="s">
        <v>149</v>
      </c>
      <c r="B53" s="69"/>
    </row>
    <row r="54" spans="1:2" ht="12.75">
      <c r="A54" s="7"/>
      <c r="B54" s="14"/>
    </row>
    <row r="55" spans="1:2" ht="12.75">
      <c r="A55" s="39" t="s">
        <v>275</v>
      </c>
      <c r="B55" s="15"/>
    </row>
    <row r="56" spans="1:2" s="6" customFormat="1" ht="12.75">
      <c r="A56" s="112" t="s">
        <v>27</v>
      </c>
      <c r="B56" s="214">
        <f>'Ops Rep Data Entry'!B60/'Ops Rep Data Entry'!B61</f>
        <v>0.5555555555555556</v>
      </c>
    </row>
    <row r="57" spans="1:2" ht="12.75">
      <c r="A57" s="146" t="s">
        <v>149</v>
      </c>
      <c r="B57" s="215"/>
    </row>
    <row r="58" spans="1:2" ht="12.75">
      <c r="A58" s="7"/>
      <c r="B58" s="14"/>
    </row>
    <row r="59" spans="1:2" ht="12.75">
      <c r="A59" s="39" t="s">
        <v>276</v>
      </c>
      <c r="B59" s="15"/>
    </row>
    <row r="60" spans="1:2" s="6" customFormat="1" ht="12.75">
      <c r="A60" s="112" t="s">
        <v>27</v>
      </c>
      <c r="B60" s="8">
        <f>'Ops Rep Data Entry'!B64/'Ops Rep Data Entry'!B65</f>
        <v>0.125</v>
      </c>
    </row>
    <row r="61" spans="1:2" ht="12.75">
      <c r="A61" s="146" t="s">
        <v>149</v>
      </c>
      <c r="B61" s="40"/>
    </row>
    <row r="62" ht="12.75">
      <c r="A62" s="7"/>
    </row>
    <row r="63" spans="1:2" ht="12.75">
      <c r="A63" s="145" t="s">
        <v>74</v>
      </c>
      <c r="B63" s="220"/>
    </row>
    <row r="64" spans="1:2" s="6" customFormat="1" ht="12.75">
      <c r="A64" s="5" t="s">
        <v>23</v>
      </c>
      <c r="B64" s="15"/>
    </row>
    <row r="65" spans="1:2" s="6" customFormat="1" ht="12.75">
      <c r="A65" s="108" t="s">
        <v>277</v>
      </c>
      <c r="B65" s="293">
        <f>'Ops Rep Data Entry'!B69</f>
        <v>41183</v>
      </c>
    </row>
    <row r="66" spans="1:2" ht="12.75">
      <c r="A66" s="112" t="s">
        <v>278</v>
      </c>
      <c r="B66" s="222">
        <f>'Ops Rep Data Entry'!B70</f>
        <v>0</v>
      </c>
    </row>
    <row r="67" ht="12.75">
      <c r="B67" s="221"/>
    </row>
    <row r="68" ht="12.75">
      <c r="A68" s="5" t="s">
        <v>191</v>
      </c>
    </row>
    <row r="69" spans="1:2" s="3" customFormat="1" ht="12.75">
      <c r="A69" s="11" t="s">
        <v>192</v>
      </c>
      <c r="B69" s="222">
        <f>'Ops Rep Data Entry'!B89</f>
        <v>1</v>
      </c>
    </row>
    <row r="70" spans="1:2" s="6" customFormat="1" ht="12.75">
      <c r="A70" s="7" t="s">
        <v>18</v>
      </c>
      <c r="B70" s="111" t="s">
        <v>216</v>
      </c>
    </row>
    <row r="71" spans="1:2" ht="12.75">
      <c r="A71" s="7"/>
      <c r="B71" s="116"/>
    </row>
    <row r="72" spans="1:2" ht="12.75">
      <c r="A72" s="5" t="s">
        <v>193</v>
      </c>
      <c r="B72" s="223"/>
    </row>
    <row r="73" spans="1:2" ht="12.75">
      <c r="A73" s="7" t="s">
        <v>25</v>
      </c>
      <c r="B73" s="222" t="str">
        <f>'Ops Rep Data Entry'!B72</f>
        <v>Y</v>
      </c>
    </row>
    <row r="74" spans="1:2" s="6" customFormat="1" ht="12.75">
      <c r="A74" s="7" t="s">
        <v>18</v>
      </c>
      <c r="B74" s="111" t="s">
        <v>153</v>
      </c>
    </row>
    <row r="75" spans="1:2" ht="12.75">
      <c r="A75" s="7"/>
      <c r="B75" s="116"/>
    </row>
    <row r="76" spans="1:2" ht="12.75">
      <c r="A76" s="5" t="s">
        <v>194</v>
      </c>
      <c r="B76" s="223"/>
    </row>
    <row r="77" spans="1:2" ht="12.75">
      <c r="A77" s="112" t="s">
        <v>20</v>
      </c>
      <c r="B77" s="224">
        <f>'Ops Rep Data Entry'!B71</f>
        <v>14</v>
      </c>
    </row>
    <row r="78" spans="1:2" s="6" customFormat="1" ht="12.75">
      <c r="A78" s="7" t="s">
        <v>18</v>
      </c>
      <c r="B78" s="225">
        <v>9.7</v>
      </c>
    </row>
    <row r="79" spans="1:2" s="6" customFormat="1" ht="12.75">
      <c r="A79" s="112" t="s">
        <v>279</v>
      </c>
      <c r="B79" s="294">
        <f>'Ops Rep Data Entry'!B84</f>
        <v>41518</v>
      </c>
    </row>
    <row r="80" spans="1:2" s="6" customFormat="1" ht="12.75">
      <c r="A80" s="295"/>
      <c r="B80" s="296"/>
    </row>
    <row r="81" spans="1:2" s="6" customFormat="1" ht="12.75">
      <c r="A81" s="295" t="s">
        <v>280</v>
      </c>
      <c r="B81" s="297"/>
    </row>
    <row r="82" spans="1:2" s="6" customFormat="1" ht="12.75">
      <c r="A82" s="112" t="s">
        <v>281</v>
      </c>
      <c r="B82" s="298">
        <f>'Ops Rep Data Entry'!B81</f>
        <v>6</v>
      </c>
    </row>
    <row r="83" spans="1:2" ht="12.75">
      <c r="A83" s="112" t="s">
        <v>282</v>
      </c>
      <c r="B83" s="69">
        <f>'Ops Rep Data Entry'!B82</f>
        <v>4</v>
      </c>
    </row>
    <row r="84" ht="12.75">
      <c r="A84" s="112"/>
    </row>
    <row r="85" spans="1:2" ht="12.75">
      <c r="A85" s="145" t="s">
        <v>75</v>
      </c>
      <c r="B85" s="219"/>
    </row>
    <row r="86" spans="1:2" ht="12.75">
      <c r="A86" s="5" t="s">
        <v>195</v>
      </c>
      <c r="B86" s="12"/>
    </row>
    <row r="87" spans="1:2" ht="12.75">
      <c r="A87" s="112" t="s">
        <v>187</v>
      </c>
      <c r="B87" s="226">
        <f>'Ops Rep Data Entry'!B137</f>
        <v>-317342</v>
      </c>
    </row>
    <row r="88" spans="1:2" ht="12.75">
      <c r="A88" s="112" t="s">
        <v>179</v>
      </c>
      <c r="B88" s="227">
        <f>'Ops Rep Data Entry'!B138</f>
        <v>-340915</v>
      </c>
    </row>
    <row r="89" spans="1:2" ht="12.75">
      <c r="A89" s="112" t="s">
        <v>24</v>
      </c>
      <c r="B89" s="299">
        <f>'Ops Rep Data Entry'!B139</f>
        <v>-317342</v>
      </c>
    </row>
    <row r="90" spans="1:2" ht="12.75">
      <c r="A90" s="112" t="s">
        <v>80</v>
      </c>
      <c r="B90" s="300">
        <f>'Ops Rep Data Entry'!B140</f>
        <v>-340915</v>
      </c>
    </row>
    <row r="91" spans="1:2" ht="12.75">
      <c r="A91" s="112"/>
      <c r="B91" s="228"/>
    </row>
    <row r="92" ht="12.75">
      <c r="A92" s="5" t="s">
        <v>196</v>
      </c>
    </row>
    <row r="93" spans="1:2" ht="12.75">
      <c r="A93" s="112" t="s">
        <v>180</v>
      </c>
      <c r="B93" s="131">
        <f>'Ops Rep Data Entry'!B94/'Ops Rep Data Entry'!B98</f>
        <v>0.7366071428571429</v>
      </c>
    </row>
    <row r="94" spans="1:2" ht="12.75">
      <c r="A94" s="147" t="s">
        <v>197</v>
      </c>
      <c r="B94" s="132">
        <f>'Ops Rep Data Entry'!B97/'Ops Rep Data Entry'!B98</f>
        <v>0.8035714285714286</v>
      </c>
    </row>
    <row r="95" spans="1:2" ht="12.75">
      <c r="A95" s="7" t="s">
        <v>198</v>
      </c>
      <c r="B95" s="104">
        <f>'Ops Rep Data Entry'!B98</f>
        <v>224</v>
      </c>
    </row>
    <row r="96" ht="12.75">
      <c r="A96" s="7"/>
    </row>
    <row r="97" ht="12.75">
      <c r="A97" s="5" t="s">
        <v>199</v>
      </c>
    </row>
    <row r="98" spans="1:2" ht="12.75">
      <c r="A98" s="112" t="s">
        <v>200</v>
      </c>
      <c r="B98" s="131" t="e">
        <f>'Ops Rep Data Entry'!B101/'Ops Rep Data Entry'!B103</f>
        <v>#VALUE!</v>
      </c>
    </row>
    <row r="99" spans="1:2" ht="12.75">
      <c r="A99" s="7" t="s">
        <v>26</v>
      </c>
      <c r="B99" s="132" t="e">
        <f>'Ops Rep Data Entry'!B102/'Ops Rep Data Entry'!B103</f>
        <v>#VALUE!</v>
      </c>
    </row>
    <row r="100" spans="1:2" ht="12.75">
      <c r="A100" s="112" t="s">
        <v>198</v>
      </c>
      <c r="B100" s="104">
        <f>'Ops Rep Data Entry'!B103</f>
      </c>
    </row>
    <row r="101" ht="12.75">
      <c r="B101" s="197"/>
    </row>
    <row r="102" spans="1:2" ht="12.75">
      <c r="A102" s="5" t="s">
        <v>201</v>
      </c>
      <c r="B102" s="197"/>
    </row>
    <row r="103" spans="1:2" ht="12.75">
      <c r="A103" s="112" t="s">
        <v>200</v>
      </c>
      <c r="B103" s="131" t="e">
        <f>'Ops Rep Data Entry'!B106/'Ops Rep Data Entry'!B108</f>
        <v>#VALUE!</v>
      </c>
    </row>
    <row r="104" spans="1:2" ht="12.75">
      <c r="A104" s="7" t="s">
        <v>26</v>
      </c>
      <c r="B104" s="132" t="e">
        <f>'Ops Rep Data Entry'!B107/'Ops Rep Data Entry'!B108</f>
        <v>#VALUE!</v>
      </c>
    </row>
    <row r="105" spans="1:2" ht="12.75">
      <c r="A105" s="112" t="s">
        <v>198</v>
      </c>
      <c r="B105" s="104">
        <f>'Ops Rep Data Entry'!B108</f>
      </c>
    </row>
    <row r="106" ht="12.75">
      <c r="B106" s="197"/>
    </row>
    <row r="107" spans="1:2" ht="12.75">
      <c r="A107" s="5" t="s">
        <v>202</v>
      </c>
      <c r="B107" s="197"/>
    </row>
    <row r="108" spans="1:2" ht="12.75">
      <c r="A108" s="112" t="s">
        <v>200</v>
      </c>
      <c r="B108" s="131" t="e">
        <f>'Ops Rep Data Entry'!B111/'Ops Rep Data Entry'!B113</f>
        <v>#VALUE!</v>
      </c>
    </row>
    <row r="109" spans="1:2" ht="12.75">
      <c r="A109" s="7" t="s">
        <v>26</v>
      </c>
      <c r="B109" s="132" t="e">
        <f>'Ops Rep Data Entry'!B112/'Ops Rep Data Entry'!B113</f>
        <v>#VALUE!</v>
      </c>
    </row>
    <row r="110" spans="1:2" ht="12.75">
      <c r="A110" s="112" t="s">
        <v>198</v>
      </c>
      <c r="B110" s="104">
        <f>'Ops Rep Data Entry'!B113</f>
      </c>
    </row>
    <row r="112" ht="12.75">
      <c r="A112" s="5" t="s">
        <v>203</v>
      </c>
    </row>
    <row r="113" spans="1:2" ht="12.75">
      <c r="A113" s="112" t="s">
        <v>200</v>
      </c>
      <c r="B113" s="69">
        <f>'Ops Rep Data Entry'!B116</f>
        <v>18</v>
      </c>
    </row>
    <row r="114" spans="1:2" ht="12.75">
      <c r="A114" s="112" t="s">
        <v>26</v>
      </c>
      <c r="B114" s="70">
        <f>'Ops Rep Data Entry'!B119</f>
        <v>26</v>
      </c>
    </row>
    <row r="116" ht="12.75">
      <c r="A116" s="39" t="s">
        <v>204</v>
      </c>
    </row>
    <row r="117" spans="1:2" ht="12.75">
      <c r="A117" s="112" t="s">
        <v>200</v>
      </c>
      <c r="B117" s="8">
        <f>'Ops Rep Data Entry'!B122</f>
        <v>0.726</v>
      </c>
    </row>
    <row r="118" spans="1:2" ht="12.75">
      <c r="A118" s="7" t="s">
        <v>18</v>
      </c>
      <c r="B118" s="9">
        <v>0.65</v>
      </c>
    </row>
    <row r="119" ht="12.75">
      <c r="B119" s="60"/>
    </row>
    <row r="120" ht="12.75">
      <c r="A120" s="5" t="s">
        <v>205</v>
      </c>
    </row>
    <row r="121" spans="1:2" ht="12.75">
      <c r="A121" s="112" t="s">
        <v>187</v>
      </c>
      <c r="B121" s="303">
        <f>'Ops Rep Data Entry'!B125</f>
        <v>974353</v>
      </c>
    </row>
    <row r="122" spans="1:2" ht="12.75">
      <c r="A122" s="7" t="s">
        <v>26</v>
      </c>
      <c r="B122" s="302">
        <f>'Ops Rep Data Entry'!B126</f>
        <v>1116924</v>
      </c>
    </row>
    <row r="123" spans="1:2" ht="12.75">
      <c r="A123" s="112" t="s">
        <v>24</v>
      </c>
      <c r="B123" s="301">
        <f>'Ops Rep Data Entry'!B127</f>
        <v>974353</v>
      </c>
    </row>
    <row r="124" spans="1:2" ht="12.75">
      <c r="A124" s="112" t="s">
        <v>80</v>
      </c>
      <c r="B124" s="302">
        <f>'Ops Rep Data Entry'!B128</f>
        <v>1116924</v>
      </c>
    </row>
    <row r="125" ht="12.75">
      <c r="B125" s="229"/>
    </row>
    <row r="126" spans="1:2" ht="12.75">
      <c r="A126" s="5" t="s">
        <v>206</v>
      </c>
      <c r="B126" s="229"/>
    </row>
    <row r="127" spans="1:2" ht="12.75">
      <c r="A127" s="112" t="s">
        <v>187</v>
      </c>
      <c r="B127" s="303">
        <f>'Ops Rep Data Entry'!B131</f>
        <v>1291695</v>
      </c>
    </row>
    <row r="128" spans="1:2" ht="12.75">
      <c r="A128" s="7" t="s">
        <v>26</v>
      </c>
      <c r="B128" s="302">
        <f>'Ops Rep Data Entry'!B132</f>
        <v>1457839</v>
      </c>
    </row>
    <row r="129" spans="1:2" ht="12.75">
      <c r="A129" s="112" t="s">
        <v>24</v>
      </c>
      <c r="B129" s="301">
        <f>'Ops Rep Data Entry'!B133</f>
        <v>1291695</v>
      </c>
    </row>
    <row r="130" spans="1:2" ht="12.75">
      <c r="A130" s="112" t="s">
        <v>80</v>
      </c>
      <c r="B130" s="302">
        <f>'Ops Rep Data Entry'!B134</f>
        <v>1457839</v>
      </c>
    </row>
    <row r="131" ht="12.75">
      <c r="B131" s="229"/>
    </row>
    <row r="132" spans="1:2" ht="12.75">
      <c r="A132" s="5" t="s">
        <v>207</v>
      </c>
      <c r="B132" s="229"/>
    </row>
    <row r="133" spans="1:2" ht="12.75">
      <c r="A133" s="112" t="s">
        <v>187</v>
      </c>
      <c r="B133" s="304">
        <f>'Ops Rep Data Entry'!B143</f>
        <v>3685962</v>
      </c>
    </row>
    <row r="134" spans="1:2" ht="12.75">
      <c r="A134" s="7"/>
      <c r="B134" s="230"/>
    </row>
    <row r="135" spans="1:2" ht="12.75">
      <c r="A135" s="5" t="s">
        <v>208</v>
      </c>
      <c r="B135" s="50"/>
    </row>
    <row r="136" spans="1:2" ht="12.75">
      <c r="A136" s="112" t="s">
        <v>187</v>
      </c>
      <c r="B136" s="151">
        <f>'Ops Rep Data Entry'!B146</f>
        <v>117</v>
      </c>
    </row>
    <row r="137" spans="1:2" s="6" customFormat="1" ht="12.75">
      <c r="A137" s="7" t="s">
        <v>18</v>
      </c>
      <c r="B137" s="150">
        <v>38</v>
      </c>
    </row>
    <row r="139" ht="12.75">
      <c r="A139" s="7"/>
    </row>
    <row r="140" spans="1:2" ht="12.75">
      <c r="A140" s="7"/>
      <c r="B140" s="148"/>
    </row>
    <row r="141" ht="12.75">
      <c r="B141" s="149"/>
    </row>
    <row r="142" ht="12.75">
      <c r="B142" s="16"/>
    </row>
  </sheetData>
  <sheetProtection/>
  <printOptions/>
  <pageMargins left="0.25" right="0.25" top="0.5" bottom="0.5" header="0.5" footer="0.5"/>
  <pageSetup horizontalDpi="600" verticalDpi="600" orientation="portrait" scale="90" r:id="rId2"/>
  <headerFooter alignWithMargins="0">
    <oddHeader>&amp;C
</oddHeader>
    <oddFooter>&amp;CPage &amp;P</oddFooter>
  </headerFooter>
  <rowBreaks count="2" manualBreakCount="2">
    <brk id="45" max="255" man="1"/>
    <brk id="93" max="255" man="1"/>
  </rowBreaks>
  <drawing r:id="rId1"/>
</worksheet>
</file>

<file path=xl/worksheets/sheet3.xml><?xml version="1.0" encoding="utf-8"?>
<worksheet xmlns="http://schemas.openxmlformats.org/spreadsheetml/2006/main" xmlns:r="http://schemas.openxmlformats.org/officeDocument/2006/relationships">
  <sheetPr>
    <tabColor indexed="43"/>
  </sheetPr>
  <dimension ref="A1:BB970"/>
  <sheetViews>
    <sheetView zoomScalePageLayoutView="0" workbookViewId="0" topLeftCell="A122">
      <selection activeCell="B129" sqref="B129"/>
    </sheetView>
  </sheetViews>
  <sheetFormatPr defaultColWidth="9.140625" defaultRowHeight="12.75"/>
  <cols>
    <col min="1" max="1" width="64.00390625" style="158" customWidth="1"/>
    <col min="2" max="2" width="18.421875" style="154" customWidth="1"/>
    <col min="3" max="3" width="12.7109375" style="158" customWidth="1"/>
    <col min="4" max="4" width="11.140625" style="158" customWidth="1"/>
    <col min="5" max="16384" width="9.140625" style="158" customWidth="1"/>
  </cols>
  <sheetData>
    <row r="1" ht="12.75">
      <c r="A1" s="198" t="s">
        <v>146</v>
      </c>
    </row>
    <row r="3" spans="1:2" ht="12.75">
      <c r="A3" s="158" t="s">
        <v>68</v>
      </c>
      <c r="B3" s="175" t="s">
        <v>283</v>
      </c>
    </row>
    <row r="5" spans="1:2" ht="12.75">
      <c r="A5" s="158" t="s">
        <v>69</v>
      </c>
      <c r="B5" s="114">
        <v>41254</v>
      </c>
    </row>
    <row r="7" spans="1:54" ht="12.75">
      <c r="A7" s="158" t="s">
        <v>31</v>
      </c>
      <c r="B7" s="200" t="s">
        <v>284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row>
    <row r="8" spans="3:54" ht="12.75">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row>
    <row r="9" ht="12.75">
      <c r="B9" s="115"/>
    </row>
    <row r="10" ht="12.75">
      <c r="B10" s="115"/>
    </row>
    <row r="11" ht="12.75">
      <c r="B11" s="115"/>
    </row>
    <row r="12" spans="1:2" s="165" customFormat="1" ht="12.75">
      <c r="A12" s="165" t="s">
        <v>70</v>
      </c>
      <c r="B12" s="155"/>
    </row>
    <row r="13" spans="1:2" s="159" customFormat="1" ht="12.75">
      <c r="A13" s="166" t="s">
        <v>92</v>
      </c>
      <c r="B13" s="156"/>
    </row>
    <row r="14" spans="1:2" ht="12.75">
      <c r="A14" s="167" t="s">
        <v>14</v>
      </c>
      <c r="B14" s="124"/>
    </row>
    <row r="15" spans="1:3" ht="12.75">
      <c r="A15" s="167" t="s">
        <v>79</v>
      </c>
      <c r="B15" s="125">
        <v>0.77</v>
      </c>
      <c r="C15" s="158">
        <f>IF(LEN(TRIM(B16))=0,0,LEN(TRIM(B16))-LEN(SUBSTITUTE(B16," ",""))+1)</f>
        <v>0</v>
      </c>
    </row>
    <row r="16" spans="1:28" ht="12.75">
      <c r="A16" s="174" t="s">
        <v>32</v>
      </c>
      <c r="B16" s="313"/>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5"/>
    </row>
    <row r="17" ht="12.75">
      <c r="B17" s="157"/>
    </row>
    <row r="18" spans="1:2" s="159" customFormat="1" ht="12.75">
      <c r="A18" s="166" t="s">
        <v>93</v>
      </c>
      <c r="B18" s="156"/>
    </row>
    <row r="19" spans="1:2" ht="12.75">
      <c r="A19" s="167" t="s">
        <v>14</v>
      </c>
      <c r="B19" s="124"/>
    </row>
    <row r="20" spans="1:3" ht="12.75">
      <c r="A20" s="167" t="s">
        <v>79</v>
      </c>
      <c r="B20" s="124">
        <v>0.91</v>
      </c>
      <c r="C20" s="158">
        <f>IF(LEN(TRIM(B21))=0,0,LEN(TRIM(B21))-LEN(SUBSTITUTE(B21," ",""))+1)</f>
        <v>0</v>
      </c>
    </row>
    <row r="21" spans="1:28" ht="12.75">
      <c r="A21" s="167" t="s">
        <v>32</v>
      </c>
      <c r="B21" s="313"/>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5"/>
    </row>
    <row r="22" spans="1:33" ht="12.75">
      <c r="A22" s="167"/>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2"/>
      <c r="AD22" s="162"/>
      <c r="AE22" s="162"/>
      <c r="AF22" s="162"/>
      <c r="AG22" s="162"/>
    </row>
    <row r="23" spans="1:38" ht="12.75">
      <c r="A23" s="165" t="s">
        <v>71</v>
      </c>
      <c r="B23" s="15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row>
    <row r="24" spans="1:38" ht="12.75">
      <c r="A24" s="166" t="s">
        <v>94</v>
      </c>
      <c r="B24" s="156"/>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row>
    <row r="25" spans="1:2" ht="12.75">
      <c r="A25" s="167" t="s">
        <v>16</v>
      </c>
      <c r="B25" s="124">
        <v>0.4</v>
      </c>
    </row>
    <row r="26" spans="1:2" ht="12.75">
      <c r="A26" s="167" t="s">
        <v>17</v>
      </c>
      <c r="B26" s="124">
        <v>0.4</v>
      </c>
    </row>
    <row r="27" spans="1:2" ht="12.75">
      <c r="A27" s="167"/>
      <c r="B27" s="163"/>
    </row>
    <row r="28" spans="1:38" ht="12.75">
      <c r="A28" s="165" t="s">
        <v>72</v>
      </c>
      <c r="B28" s="15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row>
    <row r="29" spans="1:38" ht="12.75" hidden="1">
      <c r="A29" s="166" t="s">
        <v>215</v>
      </c>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1:38" s="165" customFormat="1" ht="12.75" hidden="1">
      <c r="A30" s="171" t="s">
        <v>184</v>
      </c>
      <c r="B30" s="17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row r="31" spans="1:38" s="159" customFormat="1" ht="12.75" hidden="1">
      <c r="A31" s="173"/>
      <c r="B31" s="234"/>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row>
    <row r="32" spans="1:38" ht="12.75" hidden="1">
      <c r="A32" s="170"/>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row>
    <row r="33" ht="12.75">
      <c r="A33" s="166" t="s">
        <v>221</v>
      </c>
    </row>
    <row r="34" spans="1:38" ht="12.75">
      <c r="A34" s="174" t="s">
        <v>187</v>
      </c>
      <c r="B34" s="122">
        <v>26</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row>
    <row r="35" spans="1:2" ht="12.75">
      <c r="A35" s="173"/>
      <c r="B35" s="152"/>
    </row>
    <row r="36" spans="1:38" s="165" customFormat="1" ht="12.75">
      <c r="A36" s="166" t="s">
        <v>226</v>
      </c>
      <c r="B36" s="15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row>
    <row r="37" spans="1:38" s="170" customFormat="1" ht="12.75" customHeight="1">
      <c r="A37" s="174" t="s">
        <v>209</v>
      </c>
      <c r="B37" s="122">
        <v>2</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row>
    <row r="38" spans="1:38" s="170" customFormat="1" ht="12.75" customHeight="1">
      <c r="A38" s="173" t="s">
        <v>210</v>
      </c>
      <c r="B38" s="172">
        <v>188</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39" spans="1:38" s="170" customFormat="1" ht="12.75" customHeight="1">
      <c r="A39" s="173" t="s">
        <v>211</v>
      </c>
      <c r="B39" s="172">
        <v>187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row>
    <row r="40" spans="1:38" s="170" customFormat="1" ht="12.75" customHeight="1">
      <c r="A40" s="173" t="s">
        <v>212</v>
      </c>
      <c r="B40" s="196">
        <f>B37/((B38+B39)/2)</f>
        <v>0.010666666666666666</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row>
    <row r="41" spans="1:2" ht="12.75">
      <c r="A41" s="167"/>
      <c r="B41" s="152"/>
    </row>
    <row r="42" spans="1:38" s="159" customFormat="1" ht="12.75">
      <c r="A42" s="166" t="s">
        <v>262</v>
      </c>
      <c r="B42" s="153"/>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row>
    <row r="43" spans="1:2" ht="12.75">
      <c r="A43" s="174" t="s">
        <v>16</v>
      </c>
      <c r="B43" s="236"/>
    </row>
    <row r="44" spans="1:38" ht="12.75">
      <c r="A44" s="167" t="s">
        <v>119</v>
      </c>
      <c r="B44" s="196">
        <v>0.75</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row>
    <row r="45" spans="1:3" ht="12.75">
      <c r="A45" s="167" t="s">
        <v>79</v>
      </c>
      <c r="B45" s="124">
        <v>0.65</v>
      </c>
      <c r="C45" s="158">
        <f>IF(LEN(TRIM(B46))=0,0,LEN(TRIM(B46))-LEN(SUBSTITUTE(B46," ",""))+1)</f>
        <v>0</v>
      </c>
    </row>
    <row r="46" spans="1:28" ht="12.75">
      <c r="A46" s="167" t="s">
        <v>32</v>
      </c>
      <c r="B46" s="313"/>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5"/>
    </row>
    <row r="47" spans="1:38" s="159" customFormat="1" ht="12.75">
      <c r="A47" s="167"/>
      <c r="B47" s="157"/>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row>
    <row r="48" spans="1:38" s="159" customFormat="1" ht="12.75">
      <c r="A48" s="165" t="s">
        <v>73</v>
      </c>
      <c r="B48" s="15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row>
    <row r="49" spans="1:2" s="159" customFormat="1" ht="12.75">
      <c r="A49" s="166" t="s">
        <v>95</v>
      </c>
      <c r="B49" s="156"/>
    </row>
    <row r="50" spans="1:2" ht="12.75">
      <c r="A50" s="167" t="s">
        <v>156</v>
      </c>
      <c r="B50" s="122">
        <v>30</v>
      </c>
    </row>
    <row r="51" ht="12.75">
      <c r="B51" s="177"/>
    </row>
    <row r="52" spans="1:38" ht="12.75">
      <c r="A52" s="166" t="s">
        <v>263</v>
      </c>
      <c r="B52" s="251"/>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row>
    <row r="53" spans="1:2" ht="12.75">
      <c r="A53" s="174" t="s">
        <v>157</v>
      </c>
      <c r="B53" s="123">
        <v>5</v>
      </c>
    </row>
    <row r="54" spans="1:38" s="159" customFormat="1" ht="12.75">
      <c r="A54" s="167"/>
      <c r="B54" s="119"/>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row>
    <row r="55" spans="1:38" ht="12.75">
      <c r="A55" s="166" t="s">
        <v>173</v>
      </c>
      <c r="B55" s="157"/>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row>
    <row r="56" spans="1:2" ht="12.75">
      <c r="A56" s="178" t="s">
        <v>164</v>
      </c>
      <c r="B56" s="126">
        <v>4</v>
      </c>
    </row>
    <row r="57" spans="1:2" ht="12.75">
      <c r="A57" s="174" t="s">
        <v>175</v>
      </c>
      <c r="B57" s="126">
        <v>9</v>
      </c>
    </row>
    <row r="58" spans="1:3" ht="12.75">
      <c r="A58" s="174"/>
      <c r="B58" s="179"/>
      <c r="C58" s="161"/>
    </row>
    <row r="59" spans="1:38" ht="12.75">
      <c r="A59" s="166" t="s">
        <v>174</v>
      </c>
      <c r="B59" s="180"/>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row>
    <row r="60" spans="1:2" ht="12.75">
      <c r="A60" s="178" t="s">
        <v>165</v>
      </c>
      <c r="B60" s="126">
        <v>5</v>
      </c>
    </row>
    <row r="61" spans="1:2" ht="12.75">
      <c r="A61" s="174" t="s">
        <v>264</v>
      </c>
      <c r="B61" s="252">
        <f>B57</f>
        <v>9</v>
      </c>
    </row>
    <row r="62" spans="1:3" ht="12.75">
      <c r="A62" s="174"/>
      <c r="B62" s="179"/>
      <c r="C62" s="161"/>
    </row>
    <row r="63" spans="1:38" ht="12.75">
      <c r="A63" s="166" t="s">
        <v>167</v>
      </c>
      <c r="B63" s="180"/>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row>
    <row r="64" spans="1:2" ht="12.75">
      <c r="A64" s="253" t="s">
        <v>168</v>
      </c>
      <c r="B64" s="126">
        <v>1</v>
      </c>
    </row>
    <row r="65" spans="1:2" ht="12.75">
      <c r="A65" s="174" t="s">
        <v>166</v>
      </c>
      <c r="B65" s="126">
        <v>8</v>
      </c>
    </row>
    <row r="66" spans="1:3" ht="12.75">
      <c r="A66" s="167"/>
      <c r="B66" s="176"/>
      <c r="C66" s="161"/>
    </row>
    <row r="67" spans="1:38" ht="12.75">
      <c r="A67" s="165" t="s">
        <v>74</v>
      </c>
      <c r="B67" s="15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row>
    <row r="68" spans="1:38" ht="12.75">
      <c r="A68" s="166" t="s">
        <v>147</v>
      </c>
      <c r="B68" s="156"/>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row>
    <row r="69" spans="1:38" ht="12.75">
      <c r="A69" s="171" t="s">
        <v>265</v>
      </c>
      <c r="B69" s="254">
        <v>41183</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row>
    <row r="70" spans="1:3" ht="12.75">
      <c r="A70" s="174" t="s">
        <v>172</v>
      </c>
      <c r="B70" s="117"/>
      <c r="C70" s="158" t="s">
        <v>155</v>
      </c>
    </row>
    <row r="71" spans="1:2" ht="12.75">
      <c r="A71" s="201" t="s">
        <v>214</v>
      </c>
      <c r="B71" s="122">
        <v>14</v>
      </c>
    </row>
    <row r="72" spans="1:2" ht="12.75">
      <c r="A72" s="166" t="s">
        <v>177</v>
      </c>
      <c r="B72" s="118" t="s">
        <v>153</v>
      </c>
    </row>
    <row r="73" spans="1:4" ht="12.75">
      <c r="A73" s="255"/>
      <c r="B73" s="181"/>
      <c r="C73" s="182"/>
      <c r="D73" s="162"/>
    </row>
    <row r="74" spans="1:3" ht="15">
      <c r="A74" s="183" t="s">
        <v>105</v>
      </c>
      <c r="B74" s="120"/>
      <c r="C74" s="256" t="s">
        <v>155</v>
      </c>
    </row>
    <row r="75" spans="1:38" s="162" customFormat="1" ht="15">
      <c r="A75" s="167"/>
      <c r="B75" s="181"/>
      <c r="C75" s="256"/>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row>
    <row r="76" spans="1:38" s="165" customFormat="1" ht="15">
      <c r="A76" s="183" t="s">
        <v>106</v>
      </c>
      <c r="B76" s="120"/>
      <c r="C76" s="256" t="s">
        <v>155</v>
      </c>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row>
    <row r="77" spans="1:38" s="159" customFormat="1" ht="15">
      <c r="A77" s="167"/>
      <c r="B77" s="181"/>
      <c r="C77" s="256"/>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row>
    <row r="78" spans="1:3" ht="15">
      <c r="A78" s="183" t="s">
        <v>107</v>
      </c>
      <c r="B78" s="120"/>
      <c r="C78" s="256" t="s">
        <v>153</v>
      </c>
    </row>
    <row r="79" spans="1:3" ht="15">
      <c r="A79" s="167"/>
      <c r="B79" s="181"/>
      <c r="C79" s="256"/>
    </row>
    <row r="80" spans="1:38" s="159" customFormat="1" ht="12.75">
      <c r="A80" s="183" t="s">
        <v>41</v>
      </c>
      <c r="B80" s="120"/>
      <c r="C80" s="184" t="s">
        <v>153</v>
      </c>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row>
    <row r="81" spans="1:3" ht="12.75">
      <c r="A81" s="173" t="s">
        <v>266</v>
      </c>
      <c r="B81" s="123">
        <v>6</v>
      </c>
      <c r="C81" s="184"/>
    </row>
    <row r="82" spans="1:3" ht="12.75">
      <c r="A82" s="173" t="s">
        <v>267</v>
      </c>
      <c r="B82" s="123">
        <v>4</v>
      </c>
      <c r="C82" s="184"/>
    </row>
    <row r="83" spans="1:38" s="159" customFormat="1" ht="12.75">
      <c r="A83" s="167"/>
      <c r="B83" s="181"/>
      <c r="C83" s="184"/>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row>
    <row r="84" spans="1:3" ht="12.75">
      <c r="A84" s="183" t="s">
        <v>268</v>
      </c>
      <c r="B84" s="257">
        <v>41518</v>
      </c>
      <c r="C84" s="184"/>
    </row>
    <row r="85" spans="1:3" ht="12.75">
      <c r="A85" s="183"/>
      <c r="B85" s="185"/>
      <c r="C85" s="184">
        <f>IF(LEN(TRIM(B86))=0,0,LEN(TRIM(B86))-LEN(SUBSTITUTE(B86," ",""))+1)</f>
        <v>47</v>
      </c>
    </row>
    <row r="86" spans="1:38" ht="12.75">
      <c r="A86" s="168" t="s">
        <v>120</v>
      </c>
      <c r="B86" s="310" t="s">
        <v>285</v>
      </c>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2"/>
    </row>
    <row r="87" spans="1:38" s="159" customFormat="1" ht="12.75">
      <c r="A87" s="168"/>
      <c r="B87" s="115"/>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row>
    <row r="88" spans="1:38" ht="12.75">
      <c r="A88" s="166" t="s">
        <v>213</v>
      </c>
      <c r="B88" s="115"/>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row>
    <row r="89" spans="1:38" ht="12.75">
      <c r="A89" s="171" t="s">
        <v>240</v>
      </c>
      <c r="B89" s="127">
        <v>1</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row>
    <row r="90" spans="1:2" ht="12.75">
      <c r="A90" s="167"/>
      <c r="B90" s="157"/>
    </row>
    <row r="91" spans="1:38" s="159" customFormat="1" ht="12.75">
      <c r="A91" s="165" t="s">
        <v>75</v>
      </c>
      <c r="B91" s="15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row>
    <row r="92" spans="1:38" ht="12.75">
      <c r="A92" s="170" t="s">
        <v>81</v>
      </c>
      <c r="B92" s="169"/>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row>
    <row r="93" spans="1:2" ht="12.75">
      <c r="A93" s="166" t="s">
        <v>96</v>
      </c>
      <c r="B93" s="157"/>
    </row>
    <row r="94" spans="1:2" ht="12.75">
      <c r="A94" s="167" t="s">
        <v>82</v>
      </c>
      <c r="B94" s="123">
        <v>165</v>
      </c>
    </row>
    <row r="95" spans="1:38" s="159" customFormat="1" ht="12.75">
      <c r="A95" s="167" t="s">
        <v>110</v>
      </c>
      <c r="B95" s="123">
        <v>173</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row>
    <row r="96" spans="1:2" ht="12.75">
      <c r="A96" s="167" t="s">
        <v>111</v>
      </c>
      <c r="B96" s="123">
        <v>180</v>
      </c>
    </row>
    <row r="97" spans="1:2" ht="12.75">
      <c r="A97" s="186" t="s">
        <v>83</v>
      </c>
      <c r="B97" s="123">
        <v>180</v>
      </c>
    </row>
    <row r="98" spans="1:2" ht="12.75">
      <c r="A98" s="173" t="s">
        <v>269</v>
      </c>
      <c r="B98" s="123">
        <v>224</v>
      </c>
    </row>
    <row r="99" ht="12.75">
      <c r="B99" s="157"/>
    </row>
    <row r="100" spans="1:2" ht="12.75">
      <c r="A100" s="166" t="s">
        <v>97</v>
      </c>
      <c r="B100" s="157"/>
    </row>
    <row r="101" spans="1:38" s="165" customFormat="1" ht="12.75">
      <c r="A101" s="167" t="s">
        <v>82</v>
      </c>
      <c r="B101" s="309" t="s">
        <v>286</v>
      </c>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row>
    <row r="102" spans="1:38" s="159" customFormat="1" ht="12.75">
      <c r="A102" s="167" t="s">
        <v>83</v>
      </c>
      <c r="B102" s="123" t="s">
        <v>176</v>
      </c>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row>
    <row r="103" spans="1:2" ht="12.75">
      <c r="A103" s="173" t="s">
        <v>269</v>
      </c>
      <c r="B103" s="123" t="s">
        <v>176</v>
      </c>
    </row>
    <row r="104" ht="12.75">
      <c r="B104" s="202"/>
    </row>
    <row r="105" spans="1:2" ht="12.75">
      <c r="A105" s="166" t="s">
        <v>98</v>
      </c>
      <c r="B105" s="202"/>
    </row>
    <row r="106" spans="1:2" ht="12.75">
      <c r="A106" s="167" t="s">
        <v>82</v>
      </c>
      <c r="B106" s="309" t="s">
        <v>286</v>
      </c>
    </row>
    <row r="107" spans="1:2" ht="12.75">
      <c r="A107" s="167" t="s">
        <v>83</v>
      </c>
      <c r="B107" s="123" t="s">
        <v>176</v>
      </c>
    </row>
    <row r="108" spans="1:2" ht="12.75">
      <c r="A108" s="173" t="s">
        <v>269</v>
      </c>
      <c r="B108" s="123" t="s">
        <v>176</v>
      </c>
    </row>
    <row r="109" ht="12.75">
      <c r="B109" s="202"/>
    </row>
    <row r="110" spans="1:2" ht="12.75">
      <c r="A110" s="166" t="s">
        <v>99</v>
      </c>
      <c r="B110" s="202"/>
    </row>
    <row r="111" spans="1:2" ht="12.75">
      <c r="A111" s="167" t="s">
        <v>82</v>
      </c>
      <c r="B111" s="309" t="s">
        <v>286</v>
      </c>
    </row>
    <row r="112" spans="1:2" ht="12.75">
      <c r="A112" s="167" t="s">
        <v>83</v>
      </c>
      <c r="B112" s="123" t="s">
        <v>176</v>
      </c>
    </row>
    <row r="113" spans="1:2" ht="12.75">
      <c r="A113" s="173" t="s">
        <v>269</v>
      </c>
      <c r="B113" s="122" t="s">
        <v>176</v>
      </c>
    </row>
    <row r="114" ht="12.75">
      <c r="B114" s="202"/>
    </row>
    <row r="115" spans="1:2" ht="12.75">
      <c r="A115" s="166" t="s">
        <v>100</v>
      </c>
      <c r="B115" s="202"/>
    </row>
    <row r="116" spans="1:2" ht="12.75">
      <c r="A116" s="167" t="s">
        <v>82</v>
      </c>
      <c r="B116" s="123">
        <v>18</v>
      </c>
    </row>
    <row r="117" spans="1:2" ht="12.75">
      <c r="A117" s="167" t="s">
        <v>110</v>
      </c>
      <c r="B117" s="123">
        <v>21</v>
      </c>
    </row>
    <row r="118" spans="1:38" s="162" customFormat="1" ht="12.75">
      <c r="A118" s="167" t="s">
        <v>111</v>
      </c>
      <c r="B118" s="123">
        <v>17</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row>
    <row r="119" spans="1:38" s="162" customFormat="1" ht="12.75">
      <c r="A119" s="167" t="s">
        <v>83</v>
      </c>
      <c r="B119" s="123">
        <v>26</v>
      </c>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row>
    <row r="120" spans="1:38" s="162" customFormat="1" ht="12.75">
      <c r="A120" s="158"/>
      <c r="B120" s="157"/>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row>
    <row r="121" spans="1:2" ht="12.75">
      <c r="A121" s="168" t="s">
        <v>123</v>
      </c>
      <c r="B121" s="157"/>
    </row>
    <row r="122" spans="1:38" s="165" customFormat="1" ht="12.75">
      <c r="A122" s="167" t="s">
        <v>27</v>
      </c>
      <c r="B122" s="124">
        <v>0.726</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row>
    <row r="123" spans="1:38" s="170" customFormat="1" ht="12.75">
      <c r="A123" s="158"/>
      <c r="B123" s="177"/>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row>
    <row r="124" spans="1:2" ht="12.75">
      <c r="A124" s="166" t="s">
        <v>101</v>
      </c>
      <c r="B124" s="157"/>
    </row>
    <row r="125" spans="1:2" ht="12.75">
      <c r="A125" s="167" t="s">
        <v>84</v>
      </c>
      <c r="B125" s="203">
        <v>974353</v>
      </c>
    </row>
    <row r="126" spans="1:2" ht="12.75">
      <c r="A126" s="167" t="s">
        <v>85</v>
      </c>
      <c r="B126" s="203">
        <v>1116924</v>
      </c>
    </row>
    <row r="127" spans="1:2" ht="12.75">
      <c r="A127" s="167" t="s">
        <v>24</v>
      </c>
      <c r="B127" s="203">
        <v>974353</v>
      </c>
    </row>
    <row r="128" spans="1:2" ht="12.75">
      <c r="A128" s="167" t="s">
        <v>80</v>
      </c>
      <c r="B128" s="203">
        <v>1116924</v>
      </c>
    </row>
    <row r="129" ht="12.75">
      <c r="B129" s="204"/>
    </row>
    <row r="130" spans="1:2" ht="12.75">
      <c r="A130" s="166" t="s">
        <v>115</v>
      </c>
      <c r="B130" s="204"/>
    </row>
    <row r="131" spans="1:2" ht="12.75">
      <c r="A131" s="167" t="s">
        <v>84</v>
      </c>
      <c r="B131" s="203">
        <v>1291695</v>
      </c>
    </row>
    <row r="132" spans="1:2" ht="12.75">
      <c r="A132" s="167" t="s">
        <v>85</v>
      </c>
      <c r="B132" s="203">
        <v>1457839</v>
      </c>
    </row>
    <row r="133" spans="1:2" ht="12.75">
      <c r="A133" s="167" t="s">
        <v>24</v>
      </c>
      <c r="B133" s="203">
        <v>1291695</v>
      </c>
    </row>
    <row r="134" spans="1:2" ht="12.75">
      <c r="A134" s="167" t="s">
        <v>80</v>
      </c>
      <c r="B134" s="203">
        <v>1457839</v>
      </c>
    </row>
    <row r="135" ht="12.75">
      <c r="B135" s="204"/>
    </row>
    <row r="136" spans="1:2" ht="12.75">
      <c r="A136" s="166" t="s">
        <v>102</v>
      </c>
      <c r="B136" s="204"/>
    </row>
    <row r="137" spans="1:2" ht="12.75">
      <c r="A137" s="167" t="s">
        <v>84</v>
      </c>
      <c r="B137" s="205">
        <v>-317342</v>
      </c>
    </row>
    <row r="138" spans="1:2" ht="12.75">
      <c r="A138" s="167" t="s">
        <v>85</v>
      </c>
      <c r="B138" s="205">
        <v>-340915</v>
      </c>
    </row>
    <row r="139" spans="1:2" ht="12.75">
      <c r="A139" s="167" t="s">
        <v>24</v>
      </c>
      <c r="B139" s="205">
        <v>-317342</v>
      </c>
    </row>
    <row r="140" spans="1:2" ht="12.75">
      <c r="A140" s="167" t="s">
        <v>80</v>
      </c>
      <c r="B140" s="205">
        <v>-340915</v>
      </c>
    </row>
    <row r="141" spans="1:2" ht="12.75">
      <c r="A141" s="167"/>
      <c r="B141" s="187"/>
    </row>
    <row r="142" spans="1:2" ht="12.75">
      <c r="A142" s="166" t="s">
        <v>103</v>
      </c>
      <c r="B142" s="188"/>
    </row>
    <row r="143" spans="1:2" ht="12.75">
      <c r="A143" s="167" t="s">
        <v>124</v>
      </c>
      <c r="B143" s="203">
        <v>3685962</v>
      </c>
    </row>
    <row r="144" spans="1:2" ht="12.75">
      <c r="A144" s="167"/>
      <c r="B144" s="157"/>
    </row>
    <row r="145" spans="1:38" ht="12.75">
      <c r="A145" s="166" t="s">
        <v>104</v>
      </c>
      <c r="B145" s="156"/>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row>
    <row r="146" spans="1:3" ht="12.75">
      <c r="A146" s="167" t="s">
        <v>84</v>
      </c>
      <c r="B146" s="128">
        <v>117</v>
      </c>
      <c r="C146" s="158" t="s">
        <v>289</v>
      </c>
    </row>
    <row r="147" spans="1:2" ht="12.75">
      <c r="A147" s="174" t="s">
        <v>185</v>
      </c>
      <c r="B147" s="199">
        <v>38</v>
      </c>
    </row>
    <row r="148" ht="12.75">
      <c r="B148" s="157"/>
    </row>
    <row r="149" spans="1:2" ht="12.75">
      <c r="A149" s="166" t="s">
        <v>54</v>
      </c>
      <c r="B149" s="157"/>
    </row>
    <row r="150" spans="1:3" ht="12.75">
      <c r="A150" s="167" t="s">
        <v>86</v>
      </c>
      <c r="B150" s="203">
        <v>1004000</v>
      </c>
      <c r="C150" s="158">
        <f>IF(LEN(TRIM(B151))=0,0,LEN(TRIM(B151))-LEN(SUBSTITUTE(B151," ",""))+1)</f>
        <v>19</v>
      </c>
    </row>
    <row r="151" spans="1:28" ht="12.75">
      <c r="A151" s="167" t="s">
        <v>87</v>
      </c>
      <c r="B151" s="313" t="s">
        <v>287</v>
      </c>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5"/>
    </row>
    <row r="152" ht="12.75">
      <c r="B152" s="157"/>
    </row>
    <row r="153" spans="1:3" ht="12.75">
      <c r="A153" s="167" t="s">
        <v>57</v>
      </c>
      <c r="B153" s="203">
        <v>1305000</v>
      </c>
      <c r="C153" s="158">
        <f>IF(LEN(TRIM(B154))=0,0,LEN(TRIM(B154))-LEN(SUBSTITUTE(B154," ",""))+1)</f>
        <v>17</v>
      </c>
    </row>
    <row r="154" spans="1:28" ht="12.75">
      <c r="A154" s="167" t="s">
        <v>87</v>
      </c>
      <c r="B154" s="313" t="s">
        <v>288</v>
      </c>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5"/>
    </row>
    <row r="159" spans="1:2" ht="12.75">
      <c r="A159" s="166" t="s">
        <v>88</v>
      </c>
      <c r="B159" s="157"/>
    </row>
    <row r="160" spans="1:2" ht="12.75">
      <c r="A160" s="167" t="s">
        <v>90</v>
      </c>
      <c r="B160" s="157"/>
    </row>
    <row r="161" spans="1:2" ht="12.75">
      <c r="A161" s="189" t="s">
        <v>60</v>
      </c>
      <c r="B161" s="190" t="s">
        <v>89</v>
      </c>
    </row>
    <row r="162" spans="1:2" ht="12.75">
      <c r="A162" s="258"/>
      <c r="B162" s="259"/>
    </row>
    <row r="163" spans="1:2" ht="12.75">
      <c r="A163" s="237"/>
      <c r="B163" s="259"/>
    </row>
    <row r="164" spans="1:2" ht="12.75">
      <c r="A164" s="258"/>
      <c r="B164" s="126"/>
    </row>
    <row r="165" spans="1:2" ht="12.75">
      <c r="A165" s="237"/>
      <c r="B165" s="126"/>
    </row>
    <row r="166" spans="1:2" ht="12.75">
      <c r="A166" s="237"/>
      <c r="B166" s="126"/>
    </row>
    <row r="167" spans="1:2" ht="12.75">
      <c r="A167" s="258"/>
      <c r="B167" s="126"/>
    </row>
    <row r="168" spans="1:2" ht="12.75">
      <c r="A168" s="237"/>
      <c r="B168" s="126"/>
    </row>
    <row r="169" spans="1:2" ht="12.75">
      <c r="A169" s="258"/>
      <c r="B169" s="259"/>
    </row>
    <row r="170" spans="1:2" ht="12.75">
      <c r="A170" s="237" t="s">
        <v>176</v>
      </c>
      <c r="B170" s="126" t="s">
        <v>176</v>
      </c>
    </row>
    <row r="171" spans="1:2" ht="12.75">
      <c r="A171" s="237" t="s">
        <v>176</v>
      </c>
      <c r="B171" s="126" t="s">
        <v>176</v>
      </c>
    </row>
    <row r="172" spans="1:2" ht="12.75">
      <c r="A172" s="237" t="s">
        <v>176</v>
      </c>
      <c r="B172" s="126" t="s">
        <v>176</v>
      </c>
    </row>
    <row r="173" spans="1:2" ht="12.75">
      <c r="A173" s="237" t="s">
        <v>176</v>
      </c>
      <c r="B173" s="126" t="s">
        <v>176</v>
      </c>
    </row>
    <row r="174" spans="1:2" ht="12.75">
      <c r="A174" s="237" t="s">
        <v>176</v>
      </c>
      <c r="B174" s="126" t="s">
        <v>176</v>
      </c>
    </row>
    <row r="175" spans="1:2" ht="12.75">
      <c r="A175" s="237" t="s">
        <v>176</v>
      </c>
      <c r="B175" s="126" t="s">
        <v>176</v>
      </c>
    </row>
    <row r="176" spans="1:2" ht="12.75">
      <c r="A176" s="237" t="s">
        <v>176</v>
      </c>
      <c r="B176" s="126" t="s">
        <v>176</v>
      </c>
    </row>
    <row r="177" spans="1:2" ht="12.75">
      <c r="A177" s="191"/>
      <c r="B177" s="157"/>
    </row>
    <row r="178" spans="1:2" ht="12.75">
      <c r="A178" s="191"/>
      <c r="B178" s="157"/>
    </row>
    <row r="179" spans="1:2" ht="12.75">
      <c r="A179" s="192" t="s">
        <v>91</v>
      </c>
      <c r="B179" s="157"/>
    </row>
    <row r="180" spans="1:10" ht="38.25">
      <c r="A180" s="260" t="s">
        <v>64</v>
      </c>
      <c r="B180" s="261" t="s">
        <v>65</v>
      </c>
      <c r="C180" s="262" t="s">
        <v>66</v>
      </c>
      <c r="D180" s="316" t="s">
        <v>67</v>
      </c>
      <c r="E180" s="317"/>
      <c r="F180" s="317"/>
      <c r="G180" s="317"/>
      <c r="H180" s="317"/>
      <c r="I180" s="317"/>
      <c r="J180" s="318"/>
    </row>
    <row r="181" spans="1:10" ht="12.75">
      <c r="A181" s="258"/>
      <c r="B181" s="129"/>
      <c r="C181" s="238"/>
      <c r="D181" s="263"/>
      <c r="E181" s="57"/>
      <c r="F181" s="57"/>
      <c r="G181" s="57"/>
      <c r="H181" s="57"/>
      <c r="I181" s="57"/>
      <c r="J181" s="58"/>
    </row>
    <row r="182" spans="1:10" ht="12.75">
      <c r="A182" s="237"/>
      <c r="B182" s="264"/>
      <c r="C182" s="238"/>
      <c r="D182" s="263"/>
      <c r="E182" s="53"/>
      <c r="F182" s="53"/>
      <c r="G182" s="53"/>
      <c r="H182" s="53"/>
      <c r="I182" s="53"/>
      <c r="J182" s="54"/>
    </row>
    <row r="183" spans="1:10" ht="12.75">
      <c r="A183" s="258"/>
      <c r="B183" s="129"/>
      <c r="C183" s="238"/>
      <c r="D183" s="239"/>
      <c r="E183" s="55"/>
      <c r="F183" s="55"/>
      <c r="G183" s="55"/>
      <c r="H183" s="55"/>
      <c r="I183" s="55"/>
      <c r="J183" s="56"/>
    </row>
    <row r="184" spans="1:10" ht="12.75">
      <c r="A184" s="237" t="s">
        <v>176</v>
      </c>
      <c r="B184" s="129" t="s">
        <v>176</v>
      </c>
      <c r="C184" s="238" t="s">
        <v>176</v>
      </c>
      <c r="D184" s="239" t="s">
        <v>176</v>
      </c>
      <c r="E184" s="53"/>
      <c r="F184" s="53"/>
      <c r="G184" s="53"/>
      <c r="H184" s="53"/>
      <c r="I184" s="53"/>
      <c r="J184" s="54"/>
    </row>
    <row r="185" spans="1:38" s="159" customFormat="1" ht="12.75">
      <c r="A185" s="237" t="s">
        <v>176</v>
      </c>
      <c r="B185" s="129" t="s">
        <v>176</v>
      </c>
      <c r="C185" s="238" t="s">
        <v>176</v>
      </c>
      <c r="D185" s="239" t="s">
        <v>176</v>
      </c>
      <c r="E185" s="53"/>
      <c r="F185" s="53"/>
      <c r="G185" s="53"/>
      <c r="H185" s="53"/>
      <c r="I185" s="53"/>
      <c r="J185" s="54"/>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row>
    <row r="186" spans="1:10" ht="12.75">
      <c r="A186" s="237" t="s">
        <v>176</v>
      </c>
      <c r="B186" s="129" t="s">
        <v>176</v>
      </c>
      <c r="C186" s="238" t="s">
        <v>176</v>
      </c>
      <c r="D186" s="239" t="s">
        <v>176</v>
      </c>
      <c r="E186" s="53"/>
      <c r="F186" s="53"/>
      <c r="G186" s="53"/>
      <c r="H186" s="53"/>
      <c r="I186" s="53"/>
      <c r="J186" s="54"/>
    </row>
    <row r="187" spans="1:2" ht="12.75">
      <c r="A187" s="167"/>
      <c r="B187" s="157"/>
    </row>
    <row r="188" ht="12.75">
      <c r="B188" s="157">
        <f>IF(LEN(TRIM(B189))=0,0,LEN(TRIM(B189))-LEN(SUBSTITUTE(B189," ",""))+1)</f>
        <v>31</v>
      </c>
    </row>
    <row r="189" spans="1:38" ht="12.75">
      <c r="A189" s="168" t="s">
        <v>121</v>
      </c>
      <c r="B189" s="249" t="s">
        <v>290</v>
      </c>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2"/>
    </row>
    <row r="190" ht="12.75">
      <c r="B190" s="157"/>
    </row>
    <row r="191" ht="12.75">
      <c r="B191" s="157"/>
    </row>
    <row r="192" ht="12.75">
      <c r="A192" s="183" t="s">
        <v>253</v>
      </c>
    </row>
    <row r="193" spans="1:2" ht="12.75">
      <c r="A193" s="173" t="s">
        <v>254</v>
      </c>
      <c r="B193" s="240"/>
    </row>
    <row r="194" spans="1:2" ht="12.75">
      <c r="A194" s="173" t="s">
        <v>255</v>
      </c>
      <c r="B194" s="240"/>
    </row>
    <row r="195" spans="1:2" ht="12.75">
      <c r="A195" s="173" t="s">
        <v>256</v>
      </c>
      <c r="B195" s="240"/>
    </row>
    <row r="196" ht="12.75">
      <c r="B196" s="157"/>
    </row>
    <row r="197" spans="1:2" ht="12.75">
      <c r="A197" s="183" t="s">
        <v>257</v>
      </c>
      <c r="B197" s="157"/>
    </row>
    <row r="198" spans="1:2" ht="12.75">
      <c r="A198" s="173" t="s">
        <v>258</v>
      </c>
      <c r="B198" s="240"/>
    </row>
    <row r="199" spans="1:2" ht="12.75">
      <c r="A199" s="173" t="s">
        <v>259</v>
      </c>
      <c r="B199" s="240"/>
    </row>
    <row r="200" ht="12.75">
      <c r="B200" s="157"/>
    </row>
    <row r="201" ht="12.75">
      <c r="B201" s="157"/>
    </row>
    <row r="202" ht="12.75">
      <c r="B202" s="157"/>
    </row>
    <row r="203" ht="12.75">
      <c r="B203" s="157"/>
    </row>
    <row r="204" ht="12.75">
      <c r="B204" s="157"/>
    </row>
    <row r="205" ht="12.75">
      <c r="B205" s="157"/>
    </row>
    <row r="206" ht="12.75">
      <c r="B206" s="157"/>
    </row>
    <row r="207" ht="12.75">
      <c r="B207" s="157"/>
    </row>
    <row r="208" ht="12.75">
      <c r="B208" s="157"/>
    </row>
    <row r="209" ht="12.75">
      <c r="B209" s="157"/>
    </row>
    <row r="210" spans="2:3" ht="12.75">
      <c r="B210" s="157"/>
      <c r="C210" s="193">
        <v>40919</v>
      </c>
    </row>
    <row r="211" spans="2:3" ht="12.75">
      <c r="B211" s="157"/>
      <c r="C211" s="193">
        <v>40950</v>
      </c>
    </row>
    <row r="212" spans="2:3" ht="12.75">
      <c r="B212" s="157"/>
      <c r="C212" s="193">
        <v>40979</v>
      </c>
    </row>
    <row r="213" spans="2:3" ht="12.75">
      <c r="B213" s="157"/>
      <c r="C213" s="193">
        <v>41010</v>
      </c>
    </row>
    <row r="214" spans="2:3" ht="12.75">
      <c r="B214" s="157"/>
      <c r="C214" s="193">
        <v>41040</v>
      </c>
    </row>
    <row r="215" spans="2:3" ht="12.75">
      <c r="B215" s="157"/>
      <c r="C215" s="193">
        <v>41071</v>
      </c>
    </row>
    <row r="216" spans="2:3" ht="12.75">
      <c r="B216" s="157"/>
      <c r="C216" s="193">
        <v>41101</v>
      </c>
    </row>
    <row r="217" spans="2:3" ht="12.75">
      <c r="B217" s="157"/>
      <c r="C217" s="193">
        <v>41132</v>
      </c>
    </row>
    <row r="218" spans="2:3" ht="12.75">
      <c r="B218" s="157"/>
      <c r="C218" s="193">
        <v>41163</v>
      </c>
    </row>
    <row r="219" spans="2:3" ht="12.75">
      <c r="B219" s="157"/>
      <c r="C219" s="193">
        <v>41193</v>
      </c>
    </row>
    <row r="220" spans="2:3" ht="12.75">
      <c r="B220" s="157"/>
      <c r="C220" s="193">
        <v>41224</v>
      </c>
    </row>
    <row r="221" spans="2:3" ht="12.75">
      <c r="B221" s="157"/>
      <c r="C221" s="193">
        <v>41254</v>
      </c>
    </row>
    <row r="222" ht="12.75">
      <c r="B222" s="157"/>
    </row>
    <row r="223" ht="12.75">
      <c r="B223" s="157"/>
    </row>
    <row r="224" ht="12.75">
      <c r="B224" s="157"/>
    </row>
    <row r="225" ht="12.75">
      <c r="B225" s="157"/>
    </row>
    <row r="226" ht="12.75">
      <c r="B226" s="157"/>
    </row>
    <row r="227" ht="12.75">
      <c r="B227" s="157"/>
    </row>
    <row r="228" ht="12.75">
      <c r="B228" s="157"/>
    </row>
    <row r="229" ht="12.75">
      <c r="B229" s="157"/>
    </row>
    <row r="230" ht="12.75">
      <c r="B230" s="157"/>
    </row>
    <row r="231" ht="12.75">
      <c r="B231" s="157"/>
    </row>
    <row r="232" ht="12.75">
      <c r="B232" s="157"/>
    </row>
    <row r="233" ht="12.75">
      <c r="B233" s="157"/>
    </row>
    <row r="234" ht="12.75">
      <c r="B234" s="157"/>
    </row>
    <row r="235" ht="12.75">
      <c r="B235" s="157"/>
    </row>
    <row r="236" ht="12.75">
      <c r="B236" s="157"/>
    </row>
    <row r="237" ht="12.75">
      <c r="B237" s="157"/>
    </row>
    <row r="238" ht="12.75">
      <c r="B238" s="157"/>
    </row>
    <row r="239" ht="12.75">
      <c r="B239" s="157"/>
    </row>
    <row r="240" ht="12.75">
      <c r="B240" s="157"/>
    </row>
    <row r="241" ht="12.75">
      <c r="B241" s="157"/>
    </row>
    <row r="242" ht="12.75">
      <c r="B242" s="157"/>
    </row>
    <row r="243" ht="12.75">
      <c r="B243" s="157"/>
    </row>
    <row r="244" ht="12.75">
      <c r="B244" s="157"/>
    </row>
    <row r="245" ht="12.75">
      <c r="B245" s="157"/>
    </row>
    <row r="246" ht="12.75">
      <c r="B246" s="157"/>
    </row>
    <row r="247" ht="12.75">
      <c r="B247" s="157"/>
    </row>
    <row r="248" ht="12.75">
      <c r="B248" s="157"/>
    </row>
    <row r="249" ht="12.75">
      <c r="B249" s="157"/>
    </row>
    <row r="250" ht="12.75">
      <c r="B250" s="157"/>
    </row>
    <row r="251" ht="12.75">
      <c r="B251" s="157"/>
    </row>
    <row r="252" ht="12.75">
      <c r="B252" s="157"/>
    </row>
    <row r="253" ht="12.75">
      <c r="B253" s="157"/>
    </row>
    <row r="254" ht="12.75">
      <c r="B254" s="157"/>
    </row>
    <row r="255" ht="12.75">
      <c r="B255" s="157"/>
    </row>
    <row r="256" ht="12.75">
      <c r="B256" s="157"/>
    </row>
    <row r="968" ht="12.75">
      <c r="AA968" s="194" t="s">
        <v>153</v>
      </c>
    </row>
    <row r="969" ht="12.75">
      <c r="AA969" s="194" t="s">
        <v>155</v>
      </c>
    </row>
    <row r="970" ht="12.75">
      <c r="AA970" s="195" t="s">
        <v>178</v>
      </c>
    </row>
  </sheetData>
  <sheetProtection sheet="1" selectLockedCells="1"/>
  <protectedRanges>
    <protectedRange sqref="B154 B151" name="Spell_2_1"/>
  </protectedRanges>
  <mergeCells count="7">
    <mergeCell ref="B86:AL86"/>
    <mergeCell ref="B151:AB151"/>
    <mergeCell ref="B154:AB154"/>
    <mergeCell ref="D180:J180"/>
    <mergeCell ref="B16:AB16"/>
    <mergeCell ref="B21:AB21"/>
    <mergeCell ref="B46:AB46"/>
  </mergeCells>
  <dataValidations count="5">
    <dataValidation type="list" operator="equal" allowBlank="1" showInputMessage="1" showErrorMessage="1" promptTitle="Please select Y or N" sqref="B72">
      <formula1>Cert</formula1>
    </dataValidation>
    <dataValidation type="list" allowBlank="1" showInputMessage="1" showErrorMessage="1" sqref="B5">
      <formula1>Months</formula1>
    </dataValidation>
    <dataValidation operator="equal" allowBlank="1" showInputMessage="1" showErrorMessage="1" sqref="B81:B82"/>
    <dataValidation type="list" allowBlank="1" showInputMessage="1" showErrorMessage="1" sqref="B70">
      <formula1>$AA$928:$AA$929</formula1>
    </dataValidation>
    <dataValidation type="list" operator="equal" allowBlank="1" showInputMessage="1" showErrorMessage="1" sqref="B74 B80 B76 B78">
      <formula1>$AA$928:$AA$929</formula1>
    </dataValidation>
  </dataValidations>
  <printOptions/>
  <pageMargins left="0.75" right="0.75" top="1" bottom="1" header="0.5" footer="0.5"/>
  <pageSetup horizontalDpi="600" verticalDpi="600" orientation="portrait" r:id="rId1"/>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2:AA891"/>
  <sheetViews>
    <sheetView showGridLines="0" tabSelected="1" zoomScale="89" zoomScaleNormal="89" zoomScalePageLayoutView="0" workbookViewId="0" topLeftCell="A52">
      <selection activeCell="C55" sqref="C55"/>
    </sheetView>
  </sheetViews>
  <sheetFormatPr defaultColWidth="9.140625" defaultRowHeight="12.75"/>
  <cols>
    <col min="1" max="1" width="38.8515625" style="0" customWidth="1"/>
    <col min="2" max="3" width="17.57421875" style="0" bestFit="1" customWidth="1"/>
    <col min="4" max="4" width="33.421875" style="0" customWidth="1"/>
    <col min="5" max="5" width="9.140625" style="0" customWidth="1"/>
    <col min="14" max="14" width="8.57421875" style="0" customWidth="1"/>
    <col min="27" max="27" width="10.421875" style="0" customWidth="1"/>
  </cols>
  <sheetData>
    <row r="2" ht="17.25">
      <c r="C2" s="67"/>
    </row>
    <row r="6" ht="13.5" thickBot="1">
      <c r="D6" s="16"/>
    </row>
    <row r="7" spans="1:4" ht="13.5" thickBot="1">
      <c r="A7" s="72" t="s">
        <v>29</v>
      </c>
      <c r="B7" s="250" t="s">
        <v>30</v>
      </c>
      <c r="C7" s="326" t="s">
        <v>31</v>
      </c>
      <c r="D7" s="327"/>
    </row>
    <row r="8" spans="1:4" s="19" customFormat="1" ht="15.75" thickBot="1">
      <c r="A8" s="17" t="str">
        <f>'Ops Rep Data Entry'!B3</f>
        <v>Winchester House</v>
      </c>
      <c r="B8" s="18">
        <f>'Ops Rep Data Entry'!$B$5</f>
        <v>41254</v>
      </c>
      <c r="C8" s="328" t="str">
        <f>'Ops Rep Data Entry'!B7</f>
        <v>Rick Curtis</v>
      </c>
      <c r="D8" s="329"/>
    </row>
    <row r="10" spans="1:4" ht="23.25">
      <c r="A10" s="319" t="s">
        <v>112</v>
      </c>
      <c r="B10" s="319"/>
      <c r="C10" s="319"/>
      <c r="D10" s="319"/>
    </row>
    <row r="11" spans="1:4" s="13" customFormat="1" ht="14.25" customHeight="1">
      <c r="A11" s="33"/>
      <c r="B11" s="33"/>
      <c r="C11" s="33"/>
      <c r="D11" s="33"/>
    </row>
    <row r="12" s="42" customFormat="1" ht="12">
      <c r="A12" s="41" t="s">
        <v>113</v>
      </c>
    </row>
    <row r="13" spans="1:4" s="42" customFormat="1" ht="69" customHeight="1">
      <c r="A13" s="330" t="str">
        <f>IF(LEN('Ops Rep Data Entry'!B86)&gt;1024,"TOO LONG",IF('Ops Rep Data Entry'!B86="","",'Ops Rep Data Entry'!B86))</f>
        <v>Our Annual Survey for both Health and Life Safety Code was cleared on January 2, 2013 going back to November 30, 2012 as our date of compliance.  Therefore, all remedies for non-compliance do not take effect.  We are waiting on a letter from CMS to verify this.</v>
      </c>
      <c r="B13" s="330"/>
      <c r="C13" s="330"/>
      <c r="D13" s="330"/>
    </row>
    <row r="14" s="42" customFormat="1" ht="12">
      <c r="A14" s="41" t="s">
        <v>114</v>
      </c>
    </row>
    <row r="15" spans="1:4" s="42" customFormat="1" ht="81.75" customHeight="1">
      <c r="A15" s="330" t="str">
        <f>IF(LEN('Ops Rep Data Entry'!B189)&gt;1024,"TOO LONG",IF('Ops Rep Data Entry'!B189="","",'Ops Rep Data Entry'!B189))</f>
        <v>We had a large decrease in census during the month of December due to having 25 discharges during the month against 12 admissions.  Expenses were less, in line with census decrease.</v>
      </c>
      <c r="B15" s="330"/>
      <c r="C15" s="330"/>
      <c r="D15" s="330"/>
    </row>
    <row r="16" spans="1:4" s="42" customFormat="1" ht="12.75">
      <c r="A16"/>
      <c r="B16"/>
      <c r="C16"/>
      <c r="D16"/>
    </row>
    <row r="17" spans="1:4" s="42" customFormat="1" ht="23.25">
      <c r="A17" s="319" t="s">
        <v>270</v>
      </c>
      <c r="B17" s="319"/>
      <c r="C17" s="319"/>
      <c r="D17" s="319"/>
    </row>
    <row r="18" spans="1:4" s="42" customFormat="1" ht="13.5" thickBot="1">
      <c r="A18"/>
      <c r="B18"/>
      <c r="C18"/>
      <c r="D18"/>
    </row>
    <row r="19" spans="1:4" s="42" customFormat="1" ht="81.75" customHeight="1">
      <c r="A19" s="320" t="s">
        <v>76</v>
      </c>
      <c r="B19" s="322" t="s">
        <v>77</v>
      </c>
      <c r="C19" s="322" t="s">
        <v>78</v>
      </c>
      <c r="D19" s="324" t="s">
        <v>32</v>
      </c>
    </row>
    <row r="20" spans="1:4" s="42" customFormat="1" ht="12.75" customHeight="1">
      <c r="A20" s="321"/>
      <c r="B20" s="323"/>
      <c r="C20" s="323"/>
      <c r="D20" s="325"/>
    </row>
    <row r="21" spans="1:4" s="42" customFormat="1" ht="57" customHeight="1">
      <c r="A21" s="73" t="s">
        <v>33</v>
      </c>
      <c r="B21" s="265">
        <f>'Ops Rep Data Entry'!B14</f>
        <v>0</v>
      </c>
      <c r="C21" s="266">
        <f>'Ops Rep Data Entry'!B15</f>
        <v>0.77</v>
      </c>
      <c r="D21" s="305">
        <f>'Ops Rep Data Entry'!B16</f>
        <v>0</v>
      </c>
    </row>
    <row r="22" spans="1:4" s="42" customFormat="1" ht="69.75" customHeight="1">
      <c r="A22" s="74" t="s">
        <v>34</v>
      </c>
      <c r="B22" s="267">
        <f>'Ops Rep Data Entry'!B19</f>
        <v>0</v>
      </c>
      <c r="C22" s="268">
        <f>'Ops Rep Data Entry'!B20</f>
        <v>0.91</v>
      </c>
      <c r="D22" s="305">
        <f>'Ops Rep Data Entry'!B21</f>
        <v>0</v>
      </c>
    </row>
    <row r="23" spans="1:4" s="42" customFormat="1" ht="120.75" customHeight="1" thickBot="1">
      <c r="A23" s="75" t="s">
        <v>35</v>
      </c>
      <c r="B23" s="267">
        <f>'Ops Rep Data Entry'!B43</f>
        <v>0</v>
      </c>
      <c r="C23" s="268">
        <f>'Ops Rep Data Entry'!B45</f>
        <v>0.65</v>
      </c>
      <c r="D23" s="305">
        <f>'Ops Rep Data Entry'!B46</f>
        <v>0</v>
      </c>
    </row>
    <row r="24" spans="1:4" ht="15">
      <c r="A24" s="34"/>
      <c r="B24" s="269"/>
      <c r="C24" s="269"/>
      <c r="D24" s="270"/>
    </row>
    <row r="26" spans="1:4" ht="23.25">
      <c r="A26" s="319" t="s">
        <v>271</v>
      </c>
      <c r="B26" s="319"/>
      <c r="C26" s="319"/>
      <c r="D26" s="319"/>
    </row>
    <row r="27" spans="1:4" ht="24" thickBot="1">
      <c r="A27" s="33"/>
      <c r="B27" s="33"/>
      <c r="C27" s="33"/>
      <c r="D27" s="33"/>
    </row>
    <row r="28" spans="1:4" ht="16.5" thickBot="1">
      <c r="A28" s="20"/>
      <c r="B28" s="76" t="s">
        <v>36</v>
      </c>
      <c r="C28" s="28" t="s">
        <v>56</v>
      </c>
      <c r="D28" s="29"/>
    </row>
    <row r="29" spans="1:4" ht="144.75" customHeight="1" thickBot="1">
      <c r="A29" s="77" t="s">
        <v>94</v>
      </c>
      <c r="B29" s="206">
        <f>'Ops Rep Data Entry'!B25</f>
        <v>0.4</v>
      </c>
      <c r="C29" s="16"/>
      <c r="D29" s="16"/>
    </row>
    <row r="31" ht="12.75">
      <c r="C31" t="s">
        <v>122</v>
      </c>
    </row>
    <row r="32" spans="1:4" s="13" customFormat="1" ht="12.75">
      <c r="A32"/>
      <c r="B32"/>
      <c r="C32"/>
      <c r="D32"/>
    </row>
    <row r="36" spans="1:4" ht="23.25">
      <c r="A36" s="319" t="s">
        <v>272</v>
      </c>
      <c r="B36" s="319"/>
      <c r="C36" s="319"/>
      <c r="D36" s="319"/>
    </row>
    <row r="38" spans="1:4" s="13" customFormat="1" ht="18.75" customHeight="1">
      <c r="A38" s="86"/>
      <c r="B38" s="87"/>
      <c r="C38" s="30"/>
      <c r="D38"/>
    </row>
    <row r="39" spans="1:3" ht="15">
      <c r="A39" s="81" t="s">
        <v>38</v>
      </c>
      <c r="B39" s="271">
        <f>'Ops Rep Data Entry'!B74</f>
        <v>0</v>
      </c>
      <c r="C39" s="272"/>
    </row>
    <row r="40" spans="1:3" ht="15">
      <c r="A40" s="82" t="s">
        <v>39</v>
      </c>
      <c r="B40" s="271">
        <f>'Ops Rep Data Entry'!B76</f>
        <v>0</v>
      </c>
      <c r="C40" s="272"/>
    </row>
    <row r="41" spans="1:3" ht="15">
      <c r="A41" s="83" t="s">
        <v>40</v>
      </c>
      <c r="B41" s="271">
        <f>'Ops Rep Data Entry'!B78</f>
        <v>0</v>
      </c>
      <c r="C41" s="272"/>
    </row>
    <row r="42" spans="1:3" ht="15.75" thickBot="1">
      <c r="A42" s="84" t="s">
        <v>41</v>
      </c>
      <c r="B42" s="271">
        <f>'Ops Rep Data Entry'!B80</f>
        <v>0</v>
      </c>
      <c r="C42" s="272"/>
    </row>
    <row r="43" spans="1:3" ht="15">
      <c r="A43" s="85"/>
      <c r="B43" s="273"/>
      <c r="C43" s="272"/>
    </row>
    <row r="44" spans="1:2" ht="13.5" thickBot="1">
      <c r="A44" s="31"/>
      <c r="B44" s="231"/>
    </row>
    <row r="45" spans="1:2" ht="13.5" thickBot="1">
      <c r="A45" s="88" t="s">
        <v>42</v>
      </c>
      <c r="B45" s="274">
        <f>'Ops Rep Data Entry'!B84</f>
        <v>41518</v>
      </c>
    </row>
    <row r="46" spans="1:4" ht="15">
      <c r="A46" s="36"/>
      <c r="B46" s="275"/>
      <c r="C46" s="13"/>
      <c r="D46" s="13"/>
    </row>
    <row r="48" spans="1:4" ht="23.25">
      <c r="A48" s="319" t="s">
        <v>273</v>
      </c>
      <c r="B48" s="319"/>
      <c r="C48" s="319"/>
      <c r="D48" s="319"/>
    </row>
    <row r="49" ht="13.5" thickBot="1"/>
    <row r="50" spans="1:4" ht="12.75">
      <c r="A50" s="21"/>
      <c r="B50" s="80" t="s">
        <v>20</v>
      </c>
      <c r="C50" s="78" t="s">
        <v>26</v>
      </c>
      <c r="D50" s="79" t="s">
        <v>43</v>
      </c>
    </row>
    <row r="51" spans="1:4" ht="12.75">
      <c r="A51" s="81" t="s">
        <v>44</v>
      </c>
      <c r="B51" s="43">
        <f>'Ops Rep Data Entry'!B125</f>
        <v>974353</v>
      </c>
      <c r="C51" s="43">
        <f>'Ops Rep Data Entry'!B126</f>
        <v>1116924</v>
      </c>
      <c r="D51" s="44">
        <f>B51-C51</f>
        <v>-142571</v>
      </c>
    </row>
    <row r="52" spans="1:4" ht="12.75">
      <c r="A52" s="82" t="s">
        <v>45</v>
      </c>
      <c r="B52" s="43">
        <f>'Ops Rep Data Entry'!B131</f>
        <v>1291695</v>
      </c>
      <c r="C52" s="43">
        <f>'Ops Rep Data Entry'!B132</f>
        <v>1457839</v>
      </c>
      <c r="D52" s="44">
        <f>B52-C52</f>
        <v>-166144</v>
      </c>
    </row>
    <row r="53" spans="1:4" ht="13.5" thickBot="1">
      <c r="A53" s="89" t="s">
        <v>46</v>
      </c>
      <c r="B53" s="45">
        <f>B51-B52</f>
        <v>-317342</v>
      </c>
      <c r="C53" s="45">
        <f>C51-C52</f>
        <v>-340915</v>
      </c>
      <c r="D53" s="44">
        <f>B53-C53</f>
        <v>23573</v>
      </c>
    </row>
    <row r="54" spans="1:4" ht="13.5" thickBot="1">
      <c r="A54" s="22"/>
      <c r="B54" s="46"/>
      <c r="C54" s="46"/>
      <c r="D54" s="47"/>
    </row>
    <row r="55" spans="1:4" ht="12.75">
      <c r="A55" s="90" t="s">
        <v>47</v>
      </c>
      <c r="B55" s="48">
        <f>'Ops Rep Data Entry'!B127</f>
        <v>974353</v>
      </c>
      <c r="C55" s="48">
        <f>'Ops Rep Data Entry'!B128</f>
        <v>1116924</v>
      </c>
      <c r="D55" s="44">
        <f>B55-C55</f>
        <v>-142571</v>
      </c>
    </row>
    <row r="56" spans="1:4" ht="12.75">
      <c r="A56" s="82" t="s">
        <v>48</v>
      </c>
      <c r="B56" s="43">
        <f>'Ops Rep Data Entry'!B133</f>
        <v>1291695</v>
      </c>
      <c r="C56" s="43">
        <f>'Ops Rep Data Entry'!B134</f>
        <v>1457839</v>
      </c>
      <c r="D56" s="44">
        <f>B56-C56</f>
        <v>-166144</v>
      </c>
    </row>
    <row r="57" spans="1:4" ht="13.5" thickBot="1">
      <c r="A57" s="89" t="s">
        <v>49</v>
      </c>
      <c r="B57" s="45">
        <f>B55-B56</f>
        <v>-317342</v>
      </c>
      <c r="C57" s="45">
        <f>C55-C56</f>
        <v>-340915</v>
      </c>
      <c r="D57" s="44">
        <f>B57-C57</f>
        <v>23573</v>
      </c>
    </row>
    <row r="58" spans="1:4" ht="15">
      <c r="A58" s="23"/>
      <c r="B58" s="276"/>
      <c r="C58" s="276"/>
      <c r="D58" s="276"/>
    </row>
    <row r="59" spans="1:4" ht="15.75" thickBot="1">
      <c r="A59" s="23"/>
      <c r="B59" s="277"/>
      <c r="C59" s="277"/>
      <c r="D59" s="277"/>
    </row>
    <row r="60" spans="1:4" ht="12.75">
      <c r="A60" s="80" t="s">
        <v>50</v>
      </c>
      <c r="B60" s="91" t="s">
        <v>14</v>
      </c>
      <c r="C60" s="91" t="s">
        <v>181</v>
      </c>
      <c r="D60" s="92" t="s">
        <v>182</v>
      </c>
    </row>
    <row r="61" spans="1:4" ht="13.5" thickBot="1">
      <c r="A61" s="278" t="s">
        <v>51</v>
      </c>
      <c r="B61" s="279">
        <f>'Ops Rep Data Entry'!B94/'Ops Rep Data Entry'!B98</f>
        <v>0.7366071428571429</v>
      </c>
      <c r="C61" s="279">
        <f>'Ops Rep Data Entry'!B97/'Ops Rep Data Entry'!B98</f>
        <v>0.8035714285714286</v>
      </c>
      <c r="D61" s="280">
        <f>B61-C61</f>
        <v>-0.0669642857142857</v>
      </c>
    </row>
    <row r="62" spans="1:4" ht="12.75">
      <c r="A62" s="35"/>
      <c r="B62" s="281"/>
      <c r="C62" s="281"/>
      <c r="D62" s="281"/>
    </row>
    <row r="63" spans="1:4" ht="13.5" thickBot="1">
      <c r="A63" s="2"/>
      <c r="B63" s="282"/>
      <c r="C63" s="282"/>
      <c r="D63" s="282"/>
    </row>
    <row r="64" spans="1:4" ht="12.75">
      <c r="A64" s="93" t="s">
        <v>108</v>
      </c>
      <c r="B64" s="78" t="s">
        <v>28</v>
      </c>
      <c r="C64" s="78" t="s">
        <v>37</v>
      </c>
      <c r="D64" s="79" t="s">
        <v>52</v>
      </c>
    </row>
    <row r="65" spans="1:4" ht="12.75">
      <c r="A65" s="24" t="s">
        <v>53</v>
      </c>
      <c r="B65" s="283">
        <f>'Ops Rep Data Entry'!B116</f>
        <v>18</v>
      </c>
      <c r="C65" s="283">
        <f>'Ops Rep Data Entry'!B117</f>
        <v>21</v>
      </c>
      <c r="D65" s="284">
        <f>'Ops Rep Data Entry'!B118</f>
        <v>17</v>
      </c>
    </row>
    <row r="66" spans="1:4" ht="13.5" thickBot="1">
      <c r="A66" s="25" t="s">
        <v>109</v>
      </c>
      <c r="B66" s="285">
        <f>'Ops Rep Data Entry'!B94</f>
        <v>165</v>
      </c>
      <c r="C66" s="285">
        <f>'Ops Rep Data Entry'!B95</f>
        <v>173</v>
      </c>
      <c r="D66" s="286">
        <f>'Ops Rep Data Entry'!B96</f>
        <v>180</v>
      </c>
    </row>
    <row r="67" spans="1:4" ht="12.75">
      <c r="A67" s="27"/>
      <c r="B67" s="287"/>
      <c r="C67" s="287"/>
      <c r="D67" s="287"/>
    </row>
    <row r="69" spans="1:4" ht="23.25">
      <c r="A69" s="319" t="s">
        <v>54</v>
      </c>
      <c r="B69" s="319"/>
      <c r="C69" s="319"/>
      <c r="D69" s="319"/>
    </row>
    <row r="70" ht="13.5" thickBot="1"/>
    <row r="71" spans="1:4" ht="51">
      <c r="A71" s="94" t="s">
        <v>55</v>
      </c>
      <c r="B71" s="306">
        <f>'Ops Rep Data Entry'!B150</f>
        <v>1004000</v>
      </c>
      <c r="C71" s="96" t="s">
        <v>56</v>
      </c>
      <c r="D71" s="307" t="str">
        <f>'Ops Rep Data Entry'!B151</f>
        <v>January census is currently averaging the same as December, but Medicare census is averaging 2 more than December average.</v>
      </c>
    </row>
    <row r="72" spans="1:4" ht="51">
      <c r="A72" s="95" t="s">
        <v>57</v>
      </c>
      <c r="B72" s="308">
        <f>'Ops Rep Data Entry'!B153</f>
        <v>1305000</v>
      </c>
      <c r="C72" s="97" t="s">
        <v>56</v>
      </c>
      <c r="D72" s="208" t="str">
        <f>'Ops Rep Data Entry'!B154</f>
        <v>Increase in therapy costs due to slightly higher average Medicare census.  Otherwise, expenses including labor remain consistent.</v>
      </c>
    </row>
    <row r="73" spans="1:4" ht="13.5" thickBot="1">
      <c r="A73" s="26" t="s">
        <v>58</v>
      </c>
      <c r="B73" s="133">
        <f>B71-B72</f>
        <v>-301000</v>
      </c>
      <c r="C73" s="134"/>
      <c r="D73" s="207"/>
    </row>
    <row r="74" spans="1:4" ht="15">
      <c r="A74" s="27"/>
      <c r="B74" s="135"/>
      <c r="C74" s="136"/>
      <c r="D74" s="137"/>
    </row>
    <row r="76" spans="1:4" s="13" customFormat="1" ht="23.25">
      <c r="A76" s="319" t="s">
        <v>59</v>
      </c>
      <c r="B76" s="319"/>
      <c r="C76" s="319"/>
      <c r="D76" s="319"/>
    </row>
    <row r="77" ht="13.5" thickBot="1"/>
    <row r="78" spans="1:2" ht="25.5">
      <c r="A78" s="98" t="s">
        <v>60</v>
      </c>
      <c r="B78" s="99" t="s">
        <v>61</v>
      </c>
    </row>
    <row r="79" spans="1:2" ht="12.75">
      <c r="A79" s="138">
        <f>IF('Ops Rep Data Entry'!A162="","",'Ops Rep Data Entry'!A162)</f>
      </c>
      <c r="B79" s="139">
        <f>IF('Ops Rep Data Entry'!B162="","",'Ops Rep Data Entry'!B162)</f>
      </c>
    </row>
    <row r="80" spans="1:2" ht="12.75">
      <c r="A80" s="138">
        <f>IF('Ops Rep Data Entry'!A163="","",'Ops Rep Data Entry'!A163)</f>
      </c>
      <c r="B80" s="139">
        <f>IF('Ops Rep Data Entry'!B163="","",'Ops Rep Data Entry'!B163)</f>
      </c>
    </row>
    <row r="81" spans="1:2" ht="12.75">
      <c r="A81" s="138">
        <f>IF('Ops Rep Data Entry'!A164="","",'Ops Rep Data Entry'!A164)</f>
      </c>
      <c r="B81" s="139">
        <f>IF('Ops Rep Data Entry'!B164="","",'Ops Rep Data Entry'!B164)</f>
      </c>
    </row>
    <row r="82" spans="1:2" ht="12.75">
      <c r="A82" s="138">
        <f>IF('Ops Rep Data Entry'!A165="","",'Ops Rep Data Entry'!A165)</f>
      </c>
      <c r="B82" s="139">
        <f>IF('Ops Rep Data Entry'!B165="","",'Ops Rep Data Entry'!B165)</f>
      </c>
    </row>
    <row r="83" spans="1:2" ht="12.75">
      <c r="A83" s="138">
        <f>IF('Ops Rep Data Entry'!A166="","",'Ops Rep Data Entry'!A166)</f>
      </c>
      <c r="B83" s="139">
        <f>IF('Ops Rep Data Entry'!B166="","",'Ops Rep Data Entry'!B166)</f>
      </c>
    </row>
    <row r="84" spans="1:2" ht="6.75" customHeight="1">
      <c r="A84" s="138">
        <f>IF('Ops Rep Data Entry'!A167="","",'Ops Rep Data Entry'!A167)</f>
      </c>
      <c r="B84" s="139">
        <f>IF('Ops Rep Data Entry'!B167="","",'Ops Rep Data Entry'!B167)</f>
      </c>
    </row>
    <row r="85" spans="1:2" ht="12.75">
      <c r="A85" s="138">
        <f>IF('Ops Rep Data Entry'!A168="","",'Ops Rep Data Entry'!A168)</f>
      </c>
      <c r="B85" s="139">
        <f>IF('Ops Rep Data Entry'!B168="","",'Ops Rep Data Entry'!B168)</f>
      </c>
    </row>
    <row r="86" spans="1:2" ht="12.75">
      <c r="A86" s="138">
        <f>IF('Ops Rep Data Entry'!A169="","",'Ops Rep Data Entry'!A169)</f>
      </c>
      <c r="B86" s="139">
        <f>IF('Ops Rep Data Entry'!B169="","",'Ops Rep Data Entry'!B169)</f>
      </c>
    </row>
    <row r="87" spans="1:2" ht="12.75">
      <c r="A87" s="138">
        <f>IF('Ops Rep Data Entry'!A170="","",'Ops Rep Data Entry'!A170)</f>
      </c>
      <c r="B87" s="139">
        <f>IF('Ops Rep Data Entry'!B170="","",'Ops Rep Data Entry'!B170)</f>
      </c>
    </row>
    <row r="88" spans="1:2" ht="12.75">
      <c r="A88" s="138">
        <f>IF('Ops Rep Data Entry'!A171="","",'Ops Rep Data Entry'!A171)</f>
      </c>
      <c r="B88" s="139">
        <f>IF('Ops Rep Data Entry'!B171="","",'Ops Rep Data Entry'!B171)</f>
      </c>
    </row>
    <row r="89" spans="1:4" s="13" customFormat="1" ht="12.75">
      <c r="A89" s="138">
        <f>IF('Ops Rep Data Entry'!A172="","",'Ops Rep Data Entry'!A172)</f>
      </c>
      <c r="B89" s="139">
        <f>IF('Ops Rep Data Entry'!B172="","",'Ops Rep Data Entry'!B172)</f>
      </c>
      <c r="C89"/>
      <c r="D89"/>
    </row>
    <row r="90" spans="1:4" s="12" customFormat="1" ht="12.75">
      <c r="A90" s="138">
        <f>IF('Ops Rep Data Entry'!A173="","",'Ops Rep Data Entry'!A173)</f>
      </c>
      <c r="B90" s="139">
        <f>IF('Ops Rep Data Entry'!B173="","",'Ops Rep Data Entry'!B173)</f>
      </c>
      <c r="C90"/>
      <c r="D90"/>
    </row>
    <row r="91" spans="1:2" ht="12.75">
      <c r="A91" s="138">
        <f>IF('Ops Rep Data Entry'!A174="","",'Ops Rep Data Entry'!A174)</f>
      </c>
      <c r="B91" s="139">
        <f>IF('Ops Rep Data Entry'!B174="","",'Ops Rep Data Entry'!B174)</f>
      </c>
    </row>
    <row r="92" spans="1:2" ht="12.75">
      <c r="A92" s="138">
        <f>IF('Ops Rep Data Entry'!A175="","",'Ops Rep Data Entry'!A175)</f>
      </c>
      <c r="B92" s="139">
        <f>IF('Ops Rep Data Entry'!B175="","",'Ops Rep Data Entry'!B175)</f>
      </c>
    </row>
    <row r="93" spans="1:2" ht="13.5" thickBot="1">
      <c r="A93" s="138">
        <f>IF('Ops Rep Data Entry'!A176="","",'Ops Rep Data Entry'!A176)</f>
      </c>
      <c r="B93" s="139">
        <f>IF('Ops Rep Data Entry'!B176="","",'Ops Rep Data Entry'!B176)</f>
      </c>
    </row>
    <row r="94" spans="1:2" ht="13.5" thickBot="1">
      <c r="A94" s="49" t="s">
        <v>62</v>
      </c>
      <c r="B94" s="140">
        <f>SUM(B79:B93)</f>
        <v>0</v>
      </c>
    </row>
    <row r="95" spans="1:2" s="13" customFormat="1" ht="12.75">
      <c r="A95" s="27"/>
      <c r="B95" s="137"/>
    </row>
    <row r="96" spans="1:4" ht="12.75">
      <c r="A96" s="27"/>
      <c r="B96" s="137"/>
      <c r="C96" s="13"/>
      <c r="D96" s="13"/>
    </row>
    <row r="97" spans="1:4" ht="23.25">
      <c r="A97" s="319" t="s">
        <v>63</v>
      </c>
      <c r="B97" s="319"/>
      <c r="C97" s="319"/>
      <c r="D97" s="319"/>
    </row>
    <row r="98" ht="13.5" thickBot="1"/>
    <row r="99" spans="1:4" ht="25.5">
      <c r="A99" s="98" t="s">
        <v>64</v>
      </c>
      <c r="B99" s="100" t="s">
        <v>65</v>
      </c>
      <c r="C99" s="101" t="s">
        <v>66</v>
      </c>
      <c r="D99" s="102" t="s">
        <v>67</v>
      </c>
    </row>
    <row r="100" spans="1:4" s="13" customFormat="1" ht="12.75">
      <c r="A100" s="141">
        <f>IF('Ops Rep Data Entry'!A181="","",'Ops Rep Data Entry'!A181)</f>
      </c>
      <c r="B100" s="142">
        <f>IF('Ops Rep Data Entry'!B181="","",'Ops Rep Data Entry'!B181)</f>
      </c>
      <c r="C100" s="143">
        <f>IF('Ops Rep Data Entry'!C181="","",'Ops Rep Data Entry'!C181)</f>
      </c>
      <c r="D100" s="141">
        <f>IF('Ops Rep Data Entry'!D181="","",'Ops Rep Data Entry'!D181)</f>
      </c>
    </row>
    <row r="101" spans="1:4" ht="12.75">
      <c r="A101" s="141">
        <f>IF('Ops Rep Data Entry'!A182="","",'Ops Rep Data Entry'!A182)</f>
      </c>
      <c r="B101" s="142">
        <f>IF('Ops Rep Data Entry'!B182="","",'Ops Rep Data Entry'!B182)</f>
      </c>
      <c r="C101" s="143">
        <f>IF('Ops Rep Data Entry'!C182="","",'Ops Rep Data Entry'!C182)</f>
      </c>
      <c r="D101" s="141">
        <f>IF('Ops Rep Data Entry'!D182="","",'Ops Rep Data Entry'!D182)</f>
      </c>
    </row>
    <row r="102" spans="1:4" ht="12.75">
      <c r="A102" s="141">
        <f>IF('Ops Rep Data Entry'!A183="","",'Ops Rep Data Entry'!A183)</f>
      </c>
      <c r="B102" s="142">
        <f>IF('Ops Rep Data Entry'!B183="","",'Ops Rep Data Entry'!B183)</f>
      </c>
      <c r="C102" s="143">
        <f>IF('Ops Rep Data Entry'!C183="","",'Ops Rep Data Entry'!C183)</f>
      </c>
      <c r="D102" s="141">
        <f>IF('Ops Rep Data Entry'!D183="","",'Ops Rep Data Entry'!D183)</f>
      </c>
    </row>
    <row r="103" spans="1:4" ht="12.75">
      <c r="A103" s="141">
        <f>IF('Ops Rep Data Entry'!A184="","",'Ops Rep Data Entry'!A184)</f>
      </c>
      <c r="B103" s="142">
        <f>IF('Ops Rep Data Entry'!B184="","",'Ops Rep Data Entry'!B184)</f>
      </c>
      <c r="C103" s="143">
        <f>IF('Ops Rep Data Entry'!C184="","",'Ops Rep Data Entry'!C184)</f>
      </c>
      <c r="D103" s="141">
        <f>IF('Ops Rep Data Entry'!D184="","",'Ops Rep Data Entry'!D184)</f>
      </c>
    </row>
    <row r="104" spans="1:4" ht="12.75">
      <c r="A104" s="141">
        <f>IF('Ops Rep Data Entry'!A185="","",'Ops Rep Data Entry'!A185)</f>
      </c>
      <c r="B104" s="142">
        <f>IF('Ops Rep Data Entry'!B185="","",'Ops Rep Data Entry'!B185)</f>
      </c>
      <c r="C104" s="143">
        <f>IF('Ops Rep Data Entry'!C185="","",'Ops Rep Data Entry'!C185)</f>
      </c>
      <c r="D104" s="141">
        <f>IF('Ops Rep Data Entry'!D185="","",'Ops Rep Data Entry'!D185)</f>
      </c>
    </row>
    <row r="105" spans="1:4" ht="12.75">
      <c r="A105" s="141">
        <f>IF('Ops Rep Data Entry'!A186="","",'Ops Rep Data Entry'!A186)</f>
      </c>
      <c r="B105" s="144">
        <f>IF('Ops Rep Data Entry'!B186="","",'Ops Rep Data Entry'!B186)</f>
      </c>
      <c r="C105" s="143">
        <f>IF('Ops Rep Data Entry'!C186="","",'Ops Rep Data Entry'!C186)</f>
      </c>
      <c r="D105" s="141">
        <f>IF('Ops Rep Data Entry'!D186="","",'Ops Rep Data Entry'!D186)</f>
      </c>
    </row>
    <row r="106" spans="1:4" ht="13.5" thickBot="1">
      <c r="A106" s="26" t="s">
        <v>58</v>
      </c>
      <c r="B106" s="133" t="e">
        <f>B104-B105</f>
        <v>#VALUE!</v>
      </c>
      <c r="C106" s="134"/>
      <c r="D106" s="207"/>
    </row>
    <row r="107" spans="1:4" ht="15">
      <c r="A107" s="27"/>
      <c r="B107" s="135"/>
      <c r="C107" s="136"/>
      <c r="D107" s="137"/>
    </row>
    <row r="109" spans="1:4" ht="23.25">
      <c r="A109" s="241" t="s">
        <v>260</v>
      </c>
      <c r="D109" s="231"/>
    </row>
    <row r="110" ht="13.5" thickBot="1"/>
    <row r="111" spans="1:2" ht="12.75">
      <c r="A111" s="242" t="s">
        <v>254</v>
      </c>
      <c r="B111" s="243">
        <f>'Ops Rep Data Entry'!B193</f>
        <v>0</v>
      </c>
    </row>
    <row r="112" spans="1:2" ht="12.75">
      <c r="A112" s="244" t="s">
        <v>255</v>
      </c>
      <c r="B112" s="245">
        <f>'Ops Rep Data Entry'!B194</f>
        <v>0</v>
      </c>
    </row>
    <row r="113" spans="1:2" ht="12.75">
      <c r="A113" s="244" t="s">
        <v>256</v>
      </c>
      <c r="B113" s="245">
        <f>'Ops Rep Data Entry'!B195</f>
        <v>0</v>
      </c>
    </row>
    <row r="114" spans="1:2" ht="13.5" thickBot="1">
      <c r="A114" s="246" t="s">
        <v>261</v>
      </c>
      <c r="B114" s="247">
        <f>B113-B112</f>
        <v>0</v>
      </c>
    </row>
    <row r="116" ht="24" thickBot="1">
      <c r="A116" s="248" t="s">
        <v>257</v>
      </c>
    </row>
    <row r="117" spans="1:2" ht="12.75">
      <c r="A117" s="242" t="s">
        <v>258</v>
      </c>
      <c r="B117" s="243">
        <f>'Ops Rep Data Entry'!B198</f>
        <v>0</v>
      </c>
    </row>
    <row r="118" spans="1:2" ht="13.5" thickBot="1">
      <c r="A118" s="246" t="s">
        <v>259</v>
      </c>
      <c r="B118" s="245">
        <f>'Ops Rep Data Entry'!B199</f>
        <v>0</v>
      </c>
    </row>
    <row r="891" ht="12.75">
      <c r="AA891" s="32"/>
    </row>
  </sheetData>
  <sheetProtection/>
  <mergeCells count="16">
    <mergeCell ref="A17:D17"/>
    <mergeCell ref="C7:D7"/>
    <mergeCell ref="C8:D8"/>
    <mergeCell ref="A10:D10"/>
    <mergeCell ref="A13:D13"/>
    <mergeCell ref="A15:D15"/>
    <mergeCell ref="A69:D69"/>
    <mergeCell ref="A76:D76"/>
    <mergeCell ref="A97:D97"/>
    <mergeCell ref="A19:A20"/>
    <mergeCell ref="B19:B20"/>
    <mergeCell ref="C19:C20"/>
    <mergeCell ref="D19:D20"/>
    <mergeCell ref="A26:D26"/>
    <mergeCell ref="A36:D36"/>
    <mergeCell ref="A48:D48"/>
  </mergeCells>
  <printOptions/>
  <pageMargins left="0.7" right="0.7" top="0.75" bottom="0.75" header="0.3" footer="0.3"/>
  <pageSetup horizontalDpi="600" verticalDpi="600" orientation="landscape" paperSize="200" scale="80" r:id="rId2"/>
  <rowBreaks count="2" manualBreakCount="2">
    <brk id="21" max="255" man="1"/>
    <brk id="1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Dimensions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 Tovsen</dc:creator>
  <cp:keywords/>
  <dc:description/>
  <cp:lastModifiedBy>tlb15758</cp:lastModifiedBy>
  <cp:lastPrinted>2012-05-14T19:32:05Z</cp:lastPrinted>
  <dcterms:created xsi:type="dcterms:W3CDTF">2009-10-23T15:04:47Z</dcterms:created>
  <dcterms:modified xsi:type="dcterms:W3CDTF">2013-01-18T17:04:55Z</dcterms:modified>
  <cp:category/>
  <cp:version/>
  <cp:contentType/>
  <cp:contentStatus/>
</cp:coreProperties>
</file>