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925" windowHeight="6495" activeTab="1"/>
  </bookViews>
  <sheets>
    <sheet name="B1" sheetId="1" r:id="rId1"/>
    <sheet name="budget" sheetId="2" r:id="rId2"/>
  </sheets>
  <definedNames>
    <definedName name="_xlnm.Print_Area" localSheetId="1">'budget'!$A$1:$I$203</definedName>
  </definedNames>
  <calcPr fullCalcOnLoad="1"/>
</workbook>
</file>

<file path=xl/sharedStrings.xml><?xml version="1.0" encoding="utf-8"?>
<sst xmlns="http://schemas.openxmlformats.org/spreadsheetml/2006/main" count="127" uniqueCount="69">
  <si>
    <t>EXHIBIT B: BUDGET</t>
  </si>
  <si>
    <t>Agreement #</t>
  </si>
  <si>
    <t>IDENTIFICATION OF SOURCES OF FUNDING</t>
  </si>
  <si>
    <t>SOURCE</t>
  </si>
  <si>
    <t>AMOUNT</t>
  </si>
  <si>
    <t>Federal Amount:</t>
  </si>
  <si>
    <t>Subtotal:</t>
  </si>
  <si>
    <t>Match:</t>
  </si>
  <si>
    <t>Program Income:</t>
  </si>
  <si>
    <t>None</t>
  </si>
  <si>
    <t>GRAND TOTAL</t>
  </si>
  <si>
    <t>Personnel Services</t>
  </si>
  <si>
    <t xml:space="preserve">Annual </t>
  </si>
  <si>
    <t># Months</t>
  </si>
  <si>
    <t>% Time On</t>
  </si>
  <si>
    <t>Federal</t>
  </si>
  <si>
    <t>Match</t>
  </si>
  <si>
    <t xml:space="preserve">Job Title </t>
  </si>
  <si>
    <t>Salary</t>
  </si>
  <si>
    <t>On Program</t>
  </si>
  <si>
    <t>Program</t>
  </si>
  <si>
    <t>Amount</t>
  </si>
  <si>
    <t>Contribut.</t>
  </si>
  <si>
    <t>Total Cost</t>
  </si>
  <si>
    <t xml:space="preserve">   TOTAL PERSONNEL COST</t>
  </si>
  <si>
    <t>Equipment</t>
  </si>
  <si>
    <t>TOTAL EQUIPMENT COST</t>
  </si>
  <si>
    <t>Commodities</t>
  </si>
  <si>
    <t>Description</t>
  </si>
  <si>
    <t>TOTAL COMMODITIES COST</t>
  </si>
  <si>
    <t>Travel</t>
  </si>
  <si>
    <t>* Out-of-state travel requires prior Authority approval</t>
  </si>
  <si>
    <t>TOTAL TRAVEL COST</t>
  </si>
  <si>
    <t>Contractual</t>
  </si>
  <si>
    <t>TOTAL CONTRACTUAL COST</t>
  </si>
  <si>
    <t>Other Costs</t>
  </si>
  <si>
    <t>TOTAL OTHER COSTS</t>
  </si>
  <si>
    <t>PERSONNEL SERVICES</t>
  </si>
  <si>
    <t>EQUIPMENT</t>
  </si>
  <si>
    <t>COMMODITIES</t>
  </si>
  <si>
    <t>TRAVEL</t>
  </si>
  <si>
    <t>CONTRACTUAL</t>
  </si>
  <si>
    <t>OTHER COSTS</t>
  </si>
  <si>
    <t xml:space="preserve">   TOTAL COST</t>
  </si>
  <si>
    <t xml:space="preserve"> </t>
  </si>
  <si>
    <t>Program Title:</t>
  </si>
  <si>
    <t>Fringe benefits</t>
  </si>
  <si>
    <t>`</t>
  </si>
  <si>
    <t>*Competitive procurement procedures must be followed.</t>
  </si>
  <si>
    <t>Over-Match:</t>
  </si>
  <si>
    <t>Lake County on behalf of the Lake County State's Attorneys Office</t>
  </si>
  <si>
    <t>Multi-Jurisdictional Drug Prosecution Program</t>
  </si>
  <si>
    <t>Pricipal Asst. State's Attorney</t>
  </si>
  <si>
    <t>Division Chief - Asst. State's Attorney</t>
  </si>
  <si>
    <t>Investigator</t>
  </si>
  <si>
    <t>Paralegal</t>
  </si>
  <si>
    <t>Legal Secretary</t>
  </si>
  <si>
    <t>Legal  Secretary/part-time</t>
  </si>
  <si>
    <t>Workman's Comp</t>
  </si>
  <si>
    <t>Unemployment Comp</t>
  </si>
  <si>
    <t>Liability</t>
  </si>
  <si>
    <t>Health/Dental/Life</t>
  </si>
  <si>
    <t>FICA</t>
  </si>
  <si>
    <t>IMRF</t>
  </si>
  <si>
    <t>Percentage Breakdown</t>
  </si>
  <si>
    <t>N/A</t>
  </si>
  <si>
    <t>County of Lake</t>
  </si>
  <si>
    <t>JAG FFY07</t>
  </si>
  <si>
    <t>Agreement # 406023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</si>
</sst>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&quot;$&quot;#,##0.00"/>
    <numFmt numFmtId="166" formatCode="mmmm\ d\,\ yyyy"/>
    <numFmt numFmtId="167" formatCode="0.000%"/>
  </numFmts>
  <fonts count="1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i/>
      <sz val="12"/>
      <color indexed="16"/>
      <name val="Courie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16" fillId="0" borderId="0" applyNumberFormat="0" applyFill="0" applyBorder="0" applyAlignment="0" applyProtection="0"/>
    <xf numFmtId="164" fontId="5" fillId="0" borderId="0">
      <alignment/>
      <protection locked="0"/>
    </xf>
    <xf numFmtId="164" fontId="6" fillId="0" borderId="0">
      <alignment/>
      <protection locked="0"/>
    </xf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5" fillId="0" borderId="1">
      <alignment/>
      <protection locked="0"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7" fontId="7" fillId="0" borderId="0" xfId="0" applyNumberFormat="1" applyFont="1" applyAlignment="1" applyProtection="1">
      <alignment/>
      <protection/>
    </xf>
    <xf numFmtId="9" fontId="9" fillId="0" borderId="0" xfId="0" applyNumberFormat="1" applyFont="1" applyFill="1" applyAlignment="1" applyProtection="1">
      <alignment horizontal="center"/>
      <protection/>
    </xf>
    <xf numFmtId="4" fontId="7" fillId="0" borderId="0" xfId="0" applyNumberFormat="1" applyFont="1" applyAlignment="1">
      <alignment/>
    </xf>
    <xf numFmtId="7" fontId="9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165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165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4" fontId="8" fillId="0" borderId="0" xfId="18" applyFont="1" applyAlignment="1">
      <alignment horizontal="right"/>
    </xf>
    <xf numFmtId="7" fontId="7" fillId="0" borderId="0" xfId="18" applyNumberFormat="1" applyFont="1" applyAlignment="1">
      <alignment horizontal="right"/>
    </xf>
    <xf numFmtId="44" fontId="7" fillId="0" borderId="0" xfId="18" applyFont="1" applyAlignment="1">
      <alignment horizontal="right"/>
    </xf>
    <xf numFmtId="7" fontId="7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0" applyNumberFormat="1" applyFont="1" applyFill="1" applyAlignment="1">
      <alignment horizontal="center"/>
    </xf>
    <xf numFmtId="44" fontId="7" fillId="0" borderId="0" xfId="18" applyFont="1" applyAlignment="1">
      <alignment horizontal="center"/>
    </xf>
    <xf numFmtId="44" fontId="7" fillId="0" borderId="0" xfId="18" applyFont="1" applyAlignment="1">
      <alignment/>
    </xf>
    <xf numFmtId="44" fontId="9" fillId="0" borderId="0" xfId="18" applyFont="1" applyFill="1" applyAlignment="1">
      <alignment horizontal="right"/>
    </xf>
    <xf numFmtId="44" fontId="7" fillId="0" borderId="0" xfId="18" applyFont="1" applyAlignment="1" applyProtection="1">
      <alignment/>
      <protection/>
    </xf>
    <xf numFmtId="44" fontId="9" fillId="0" borderId="0" xfId="18" applyFont="1" applyFill="1" applyAlignment="1" applyProtection="1">
      <alignment horizontal="right"/>
      <protection/>
    </xf>
    <xf numFmtId="44" fontId="7" fillId="0" borderId="2" xfId="18" applyFont="1" applyBorder="1" applyAlignment="1" applyProtection="1">
      <alignment horizontal="center"/>
      <protection/>
    </xf>
    <xf numFmtId="44" fontId="9" fillId="0" borderId="0" xfId="18" applyFont="1" applyFill="1" applyBorder="1" applyAlignment="1">
      <alignment horizontal="center"/>
    </xf>
    <xf numFmtId="44" fontId="7" fillId="0" borderId="0" xfId="18" applyFont="1" applyBorder="1" applyAlignment="1">
      <alignment horizontal="center"/>
    </xf>
    <xf numFmtId="44" fontId="7" fillId="0" borderId="0" xfId="18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44" fontId="7" fillId="0" borderId="0" xfId="18" applyFont="1" applyBorder="1" applyAlignment="1">
      <alignment/>
    </xf>
    <xf numFmtId="44" fontId="7" fillId="0" borderId="2" xfId="18" applyFont="1" applyBorder="1" applyAlignment="1">
      <alignment/>
    </xf>
    <xf numFmtId="44" fontId="9" fillId="0" borderId="0" xfId="18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7" fontId="14" fillId="0" borderId="0" xfId="18" applyNumberFormat="1" applyFont="1" applyAlignment="1">
      <alignment horizontal="right"/>
    </xf>
    <xf numFmtId="7" fontId="7" fillId="0" borderId="0" xfId="18" applyNumberFormat="1" applyFont="1" applyAlignment="1">
      <alignment/>
    </xf>
    <xf numFmtId="7" fontId="9" fillId="0" borderId="0" xfId="18" applyNumberFormat="1" applyFont="1" applyFill="1" applyAlignment="1">
      <alignment horizontal="right"/>
    </xf>
    <xf numFmtId="7" fontId="9" fillId="0" borderId="0" xfId="18" applyNumberFormat="1" applyFont="1" applyFill="1" applyAlignment="1" applyProtection="1">
      <alignment horizontal="right"/>
      <protection/>
    </xf>
    <xf numFmtId="7" fontId="9" fillId="0" borderId="2" xfId="18" applyNumberFormat="1" applyFont="1" applyFill="1" applyBorder="1" applyAlignment="1" applyProtection="1">
      <alignment horizontal="right"/>
      <protection/>
    </xf>
    <xf numFmtId="7" fontId="7" fillId="0" borderId="0" xfId="18" applyNumberFormat="1" applyFont="1" applyAlignment="1" applyProtection="1">
      <alignment horizontal="right"/>
      <protection/>
    </xf>
    <xf numFmtId="7" fontId="7" fillId="0" borderId="2" xfId="18" applyNumberFormat="1" applyFont="1" applyBorder="1" applyAlignment="1" applyProtection="1">
      <alignment horizontal="right"/>
      <protection/>
    </xf>
    <xf numFmtId="7" fontId="7" fillId="0" borderId="0" xfId="18" applyNumberFormat="1" applyFont="1" applyBorder="1" applyAlignment="1" applyProtection="1">
      <alignment horizontal="right"/>
      <protection/>
    </xf>
    <xf numFmtId="7" fontId="9" fillId="0" borderId="0" xfId="18" applyNumberFormat="1" applyFont="1" applyFill="1" applyBorder="1" applyAlignment="1" applyProtection="1">
      <alignment horizontal="right"/>
      <protection/>
    </xf>
    <xf numFmtId="7" fontId="9" fillId="0" borderId="3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7" fontId="7" fillId="0" borderId="0" xfId="18" applyNumberFormat="1" applyFont="1" applyBorder="1" applyAlignment="1">
      <alignment horizontal="right"/>
    </xf>
    <xf numFmtId="7" fontId="7" fillId="0" borderId="0" xfId="18" applyNumberFormat="1" applyFont="1" applyBorder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center"/>
      <protection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 applyProtection="1">
      <alignment/>
      <protection/>
    </xf>
    <xf numFmtId="44" fontId="7" fillId="0" borderId="0" xfId="18" applyNumberFormat="1" applyFont="1" applyAlignment="1" applyProtection="1">
      <alignment horizontal="right"/>
      <protection/>
    </xf>
    <xf numFmtId="7" fontId="9" fillId="0" borderId="0" xfId="18" applyNumberFormat="1" applyFont="1" applyFill="1" applyBorder="1" applyAlignment="1" applyProtection="1">
      <alignment horizontal="center"/>
      <protection/>
    </xf>
    <xf numFmtId="7" fontId="8" fillId="0" borderId="0" xfId="0" applyNumberFormat="1" applyFon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21" sqref="I21"/>
    </sheetView>
  </sheetViews>
  <sheetFormatPr defaultColWidth="8.796875" defaultRowHeight="15"/>
  <cols>
    <col min="6" max="6" width="3" style="0" customWidth="1"/>
    <col min="8" max="8" width="3.296875" style="0" customWidth="1"/>
    <col min="9" max="9" width="9.8984375" style="0" customWidth="1"/>
  </cols>
  <sheetData>
    <row r="1" spans="1:9" ht="15.7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50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51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0" t="s">
        <v>68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5.75">
      <c r="A6" s="29" t="s">
        <v>2</v>
      </c>
      <c r="B6" s="30"/>
      <c r="C6" s="30"/>
      <c r="D6" s="30"/>
      <c r="E6" s="30"/>
      <c r="F6" s="30"/>
      <c r="G6" s="30"/>
      <c r="H6" s="30"/>
      <c r="I6" s="30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6"/>
      <c r="B8" s="6"/>
      <c r="C8" s="31" t="s">
        <v>3</v>
      </c>
      <c r="D8" s="6"/>
      <c r="E8" s="6"/>
      <c r="F8" s="6"/>
      <c r="G8" s="6"/>
      <c r="H8" s="6"/>
      <c r="I8" s="32" t="s">
        <v>4</v>
      </c>
    </row>
    <row r="9" spans="1:9" ht="15.75">
      <c r="A9" s="6"/>
      <c r="B9" s="6"/>
      <c r="C9" s="31"/>
      <c r="D9" s="6"/>
      <c r="E9" s="6"/>
      <c r="F9" s="6"/>
      <c r="G9" s="6"/>
      <c r="H9" s="6"/>
      <c r="I9" s="6"/>
    </row>
    <row r="10" spans="1:9" ht="15.75">
      <c r="A10" s="33" t="s">
        <v>5</v>
      </c>
      <c r="B10" s="6"/>
      <c r="C10" s="6" t="s">
        <v>67</v>
      </c>
      <c r="D10" s="6"/>
      <c r="E10" s="6"/>
      <c r="F10" s="6"/>
      <c r="G10" s="6"/>
      <c r="H10" s="6"/>
      <c r="I10" s="24">
        <f>SUM(budget!G200)</f>
        <v>204858</v>
      </c>
    </row>
    <row r="11" spans="1:9" ht="15.75">
      <c r="A11" s="6"/>
      <c r="B11" s="6"/>
      <c r="C11" s="6"/>
      <c r="D11" s="6"/>
      <c r="E11" s="6"/>
      <c r="F11" s="6"/>
      <c r="G11" s="6"/>
      <c r="H11" s="6"/>
      <c r="I11" s="34"/>
    </row>
    <row r="12" spans="1:9" ht="15.75">
      <c r="A12" s="6"/>
      <c r="B12" s="6"/>
      <c r="C12" s="6"/>
      <c r="D12" s="6"/>
      <c r="E12" s="6"/>
      <c r="F12" s="6"/>
      <c r="G12" s="6" t="s">
        <v>6</v>
      </c>
      <c r="H12" s="6"/>
      <c r="I12" s="24">
        <f>SUM(budget!G200)</f>
        <v>204858</v>
      </c>
    </row>
    <row r="13" spans="1:9" ht="15.75">
      <c r="A13" s="6"/>
      <c r="B13" s="6"/>
      <c r="C13" s="6"/>
      <c r="D13" s="6"/>
      <c r="E13" s="6"/>
      <c r="F13" s="6"/>
      <c r="G13" s="6"/>
      <c r="H13" s="6"/>
      <c r="I13" s="34"/>
    </row>
    <row r="14" spans="1:9" ht="15.75">
      <c r="A14" s="33" t="s">
        <v>7</v>
      </c>
      <c r="B14" s="6"/>
      <c r="C14" s="6" t="s">
        <v>66</v>
      </c>
      <c r="D14" s="6"/>
      <c r="E14" s="6"/>
      <c r="F14" s="6"/>
      <c r="G14" s="6"/>
      <c r="H14" s="6"/>
      <c r="I14" s="35">
        <f>(204858/0.75)*0.25</f>
        <v>68286</v>
      </c>
    </row>
    <row r="15" spans="1:9" ht="15.75">
      <c r="A15" s="6"/>
      <c r="B15" s="6"/>
      <c r="C15" s="6"/>
      <c r="D15" s="6"/>
      <c r="E15" s="6"/>
      <c r="F15" s="6"/>
      <c r="G15" s="6"/>
      <c r="H15" s="6"/>
      <c r="I15" s="36"/>
    </row>
    <row r="16" spans="1:9" ht="15.75">
      <c r="A16" s="6"/>
      <c r="B16" s="6"/>
      <c r="C16" s="6"/>
      <c r="D16" s="6"/>
      <c r="E16" s="6"/>
      <c r="F16" s="6"/>
      <c r="G16" s="6" t="s">
        <v>6</v>
      </c>
      <c r="H16" s="6"/>
      <c r="I16" s="35">
        <f>I14</f>
        <v>68286</v>
      </c>
    </row>
    <row r="17" spans="1:9" ht="15.75">
      <c r="A17" s="6"/>
      <c r="B17" s="6"/>
      <c r="C17" s="6"/>
      <c r="D17" s="6"/>
      <c r="E17" s="6"/>
      <c r="F17" s="6"/>
      <c r="G17" s="6"/>
      <c r="H17" s="6"/>
      <c r="I17" s="36"/>
    </row>
    <row r="18" spans="1:9" ht="15.75">
      <c r="A18" s="33" t="s">
        <v>8</v>
      </c>
      <c r="B18" s="6"/>
      <c r="C18" s="6" t="s">
        <v>9</v>
      </c>
      <c r="D18" s="6"/>
      <c r="E18" s="6"/>
      <c r="F18" s="6"/>
      <c r="G18" s="6"/>
      <c r="H18" s="6"/>
      <c r="I18" s="35">
        <v>0</v>
      </c>
    </row>
    <row r="19" spans="1:9" ht="15.75">
      <c r="A19" s="6"/>
      <c r="B19" s="6"/>
      <c r="C19" s="6"/>
      <c r="D19" s="6"/>
      <c r="E19" s="6"/>
      <c r="F19" s="6"/>
      <c r="G19" s="6"/>
      <c r="H19" s="6"/>
      <c r="I19" s="35"/>
    </row>
    <row r="20" spans="1:9" ht="15.75">
      <c r="A20" s="6"/>
      <c r="B20" s="6"/>
      <c r="C20" s="6"/>
      <c r="D20" s="6"/>
      <c r="E20" s="6"/>
      <c r="F20" s="6"/>
      <c r="G20" s="6" t="s">
        <v>6</v>
      </c>
      <c r="H20" s="6"/>
      <c r="I20" s="35">
        <f>I18</f>
        <v>0</v>
      </c>
    </row>
    <row r="21" spans="1:9" ht="15.75">
      <c r="A21" s="6"/>
      <c r="B21" s="6"/>
      <c r="C21" s="6"/>
      <c r="D21" s="6"/>
      <c r="E21" s="6"/>
      <c r="F21" s="6"/>
      <c r="G21" s="6"/>
      <c r="H21" s="6"/>
      <c r="I21" s="35"/>
    </row>
    <row r="22" spans="1:9" ht="15.75">
      <c r="A22" s="33" t="s">
        <v>49</v>
      </c>
      <c r="B22" s="6"/>
      <c r="C22" s="6" t="s">
        <v>9</v>
      </c>
      <c r="D22" s="6"/>
      <c r="E22" s="6"/>
      <c r="F22" s="6"/>
      <c r="G22" s="6"/>
      <c r="H22" s="6"/>
      <c r="I22" s="35">
        <f>budget!H34-I16</f>
        <v>429825</v>
      </c>
    </row>
    <row r="23" spans="1:9" ht="15.75">
      <c r="A23" s="6"/>
      <c r="B23" s="6"/>
      <c r="C23" s="6"/>
      <c r="D23" s="6"/>
      <c r="E23" s="6"/>
      <c r="F23" s="6"/>
      <c r="G23" s="6"/>
      <c r="H23" s="6"/>
      <c r="I23" s="35"/>
    </row>
    <row r="24" spans="1:9" ht="15.75">
      <c r="A24" s="6"/>
      <c r="B24" s="6"/>
      <c r="C24" s="6"/>
      <c r="D24" s="6"/>
      <c r="E24" s="6"/>
      <c r="F24" s="6"/>
      <c r="G24" s="6" t="s">
        <v>6</v>
      </c>
      <c r="H24" s="6"/>
      <c r="I24" s="35">
        <f>I22</f>
        <v>429825</v>
      </c>
    </row>
    <row r="25" spans="1:9" ht="15.75">
      <c r="A25" s="6"/>
      <c r="B25" s="6"/>
      <c r="C25" s="6"/>
      <c r="D25" s="6"/>
      <c r="E25" s="6"/>
      <c r="F25" s="6"/>
      <c r="G25" s="6"/>
      <c r="H25" s="6"/>
      <c r="I25" s="36"/>
    </row>
    <row r="26" spans="1:9" ht="15.75">
      <c r="A26" s="6"/>
      <c r="B26" s="6"/>
      <c r="C26" s="33" t="s">
        <v>10</v>
      </c>
      <c r="D26" s="6"/>
      <c r="E26" s="6"/>
      <c r="F26" s="6"/>
      <c r="G26" s="6"/>
      <c r="H26" s="6"/>
      <c r="I26" s="57">
        <f>SUM(I12,I16,I20,I24)</f>
        <v>702969</v>
      </c>
    </row>
    <row r="27" spans="1:9" ht="15.75">
      <c r="A27" s="6"/>
      <c r="B27" s="6"/>
      <c r="C27" s="6"/>
      <c r="D27" s="6"/>
      <c r="E27" s="6"/>
      <c r="F27" s="6"/>
      <c r="G27" s="6"/>
      <c r="H27" s="6"/>
      <c r="I27" s="6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9" ht="15.75">
      <c r="A29" s="6"/>
      <c r="B29" s="6"/>
      <c r="C29" s="6"/>
      <c r="D29" s="6"/>
      <c r="E29" s="6"/>
      <c r="F29" s="6"/>
      <c r="G29" s="6"/>
      <c r="H29" s="6"/>
      <c r="I29" s="6"/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17"/>
  <sheetViews>
    <sheetView tabSelected="1" view="pageBreakPreview" zoomScale="75" zoomScaleSheetLayoutView="75" workbookViewId="0" topLeftCell="A158">
      <selection activeCell="H30" sqref="H30"/>
    </sheetView>
  </sheetViews>
  <sheetFormatPr defaultColWidth="9.796875" defaultRowHeight="15"/>
  <cols>
    <col min="1" max="1" width="24.09765625" style="1" customWidth="1"/>
    <col min="2" max="2" width="8.8984375" style="1" customWidth="1"/>
    <col min="3" max="3" width="2.3984375" style="1" customWidth="1"/>
    <col min="4" max="4" width="10.69921875" style="1" customWidth="1"/>
    <col min="5" max="5" width="10.19921875" style="1" customWidth="1"/>
    <col min="6" max="6" width="10.3984375" style="1" customWidth="1"/>
    <col min="7" max="7" width="12.796875" style="1" customWidth="1"/>
    <col min="8" max="8" width="9.8984375" style="1" customWidth="1"/>
    <col min="9" max="9" width="12.09765625" style="1" customWidth="1"/>
    <col min="10" max="10" width="12.796875" style="1" customWidth="1"/>
    <col min="11" max="16384" width="9.796875" style="1" customWidth="1"/>
  </cols>
  <sheetData>
    <row r="1" spans="1:10" ht="12.75">
      <c r="A1" s="2"/>
      <c r="B1" s="2"/>
      <c r="C1" s="3"/>
      <c r="D1" s="4" t="s">
        <v>45</v>
      </c>
      <c r="E1" s="5" t="s">
        <v>51</v>
      </c>
      <c r="F1" s="2"/>
      <c r="G1" s="2"/>
      <c r="H1" s="2"/>
      <c r="I1" s="8"/>
      <c r="J1" s="2"/>
    </row>
    <row r="2" spans="1:10" ht="12.75">
      <c r="A2" s="2"/>
      <c r="B2" s="2"/>
      <c r="C2" s="3"/>
      <c r="D2" s="4" t="s">
        <v>1</v>
      </c>
      <c r="E2" s="5">
        <v>406023</v>
      </c>
      <c r="F2" s="8"/>
      <c r="G2" s="7"/>
      <c r="H2" s="5"/>
      <c r="I2" s="2"/>
      <c r="J2" s="2"/>
    </row>
    <row r="3" spans="1:10" ht="12.75">
      <c r="A3" s="2"/>
      <c r="B3" s="2"/>
      <c r="C3" s="2"/>
      <c r="D3" s="4"/>
      <c r="E3" s="2"/>
      <c r="F3" s="2"/>
      <c r="G3" s="2"/>
      <c r="H3" s="2"/>
      <c r="I3" s="2"/>
      <c r="J3" s="2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11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10"/>
      <c r="C6" s="10"/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/>
      <c r="J6" s="8"/>
    </row>
    <row r="7" spans="1:10" ht="15.75">
      <c r="A7" s="12" t="s">
        <v>17</v>
      </c>
      <c r="B7" s="8"/>
      <c r="C7" s="10"/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23</v>
      </c>
      <c r="J7" s="6"/>
    </row>
    <row r="8" spans="1:10" ht="15.75">
      <c r="A8" s="9"/>
      <c r="B8" s="8"/>
      <c r="C8" s="8"/>
      <c r="D8" s="37"/>
      <c r="E8" s="11"/>
      <c r="F8" s="14"/>
      <c r="G8" s="38"/>
      <c r="H8" s="39"/>
      <c r="I8" s="38"/>
      <c r="J8" s="6"/>
    </row>
    <row r="9" spans="1:10" ht="15.75">
      <c r="A9" s="8" t="s">
        <v>52</v>
      </c>
      <c r="B9" s="8"/>
      <c r="C9" s="8"/>
      <c r="D9" s="72">
        <v>81175</v>
      </c>
      <c r="E9" s="10">
        <v>12</v>
      </c>
      <c r="F9" s="42">
        <v>1</v>
      </c>
      <c r="G9" s="35">
        <f>0.75*D9</f>
        <v>60881.25</v>
      </c>
      <c r="H9" s="59">
        <f>D9-G9</f>
        <v>20293.75</v>
      </c>
      <c r="I9" s="62">
        <f>G9+H9</f>
        <v>81175</v>
      </c>
      <c r="J9" s="6"/>
    </row>
    <row r="10" spans="1:10" ht="15.75">
      <c r="A10" s="8" t="s">
        <v>52</v>
      </c>
      <c r="B10" s="9"/>
      <c r="C10" s="8"/>
      <c r="D10" s="72">
        <v>81282</v>
      </c>
      <c r="E10" s="10">
        <v>12</v>
      </c>
      <c r="F10" s="42">
        <v>1</v>
      </c>
      <c r="G10" s="35">
        <f>0.75*D10</f>
        <v>60961.5</v>
      </c>
      <c r="H10" s="59">
        <f aca="true" t="shared" si="0" ref="H10:H16">D10-G10</f>
        <v>20320.5</v>
      </c>
      <c r="I10" s="62">
        <f aca="true" t="shared" si="1" ref="I10:I20">G10+H10</f>
        <v>81282</v>
      </c>
      <c r="J10" s="6"/>
    </row>
    <row r="11" spans="1:10" ht="15.75">
      <c r="A11" s="8" t="s">
        <v>52</v>
      </c>
      <c r="B11" s="8"/>
      <c r="C11" s="8"/>
      <c r="D11" s="72">
        <v>82277</v>
      </c>
      <c r="E11" s="10">
        <v>12</v>
      </c>
      <c r="F11" s="42">
        <v>1</v>
      </c>
      <c r="G11" s="35">
        <f>0.75*D11</f>
        <v>61707.75</v>
      </c>
      <c r="H11" s="59">
        <f t="shared" si="0"/>
        <v>20569.25</v>
      </c>
      <c r="I11" s="62">
        <f t="shared" si="1"/>
        <v>82277</v>
      </c>
      <c r="J11" s="6"/>
    </row>
    <row r="12" spans="1:10" ht="15.75">
      <c r="A12" s="9" t="s">
        <v>53</v>
      </c>
      <c r="B12" s="8"/>
      <c r="C12" s="8"/>
      <c r="D12" s="73">
        <v>108505</v>
      </c>
      <c r="E12" s="10">
        <v>12</v>
      </c>
      <c r="F12" s="42">
        <v>1</v>
      </c>
      <c r="G12" s="62">
        <f>204858-183550.5</f>
        <v>21307.5</v>
      </c>
      <c r="H12" s="59">
        <f>D12-G12</f>
        <v>87197.5</v>
      </c>
      <c r="I12" s="62">
        <f t="shared" si="1"/>
        <v>108505</v>
      </c>
      <c r="J12" s="6"/>
    </row>
    <row r="13" spans="1:10" ht="15.75">
      <c r="A13" s="8" t="s">
        <v>54</v>
      </c>
      <c r="B13" s="8"/>
      <c r="C13" s="8"/>
      <c r="D13" s="72">
        <v>61941</v>
      </c>
      <c r="E13" s="10">
        <v>12</v>
      </c>
      <c r="F13" s="42">
        <v>1</v>
      </c>
      <c r="G13" s="35">
        <v>0</v>
      </c>
      <c r="H13" s="59">
        <f t="shared" si="0"/>
        <v>61941</v>
      </c>
      <c r="I13" s="62">
        <f t="shared" si="1"/>
        <v>61941</v>
      </c>
      <c r="J13" s="6"/>
    </row>
    <row r="14" spans="1:10" ht="15.75">
      <c r="A14" s="9" t="s">
        <v>55</v>
      </c>
      <c r="B14" s="9"/>
      <c r="C14" s="8"/>
      <c r="D14" s="72">
        <v>52740</v>
      </c>
      <c r="E14" s="10">
        <v>12</v>
      </c>
      <c r="F14" s="42">
        <v>1</v>
      </c>
      <c r="G14" s="62">
        <v>0</v>
      </c>
      <c r="H14" s="59">
        <f t="shared" si="0"/>
        <v>52740</v>
      </c>
      <c r="I14" s="62">
        <f t="shared" si="1"/>
        <v>52740</v>
      </c>
      <c r="J14" s="6"/>
    </row>
    <row r="15" spans="1:10" ht="15.75">
      <c r="A15" s="8" t="s">
        <v>56</v>
      </c>
      <c r="B15" s="8"/>
      <c r="C15" s="8"/>
      <c r="D15" s="72">
        <v>45349</v>
      </c>
      <c r="E15" s="10">
        <v>12</v>
      </c>
      <c r="F15" s="42">
        <v>1</v>
      </c>
      <c r="G15" s="35">
        <v>0</v>
      </c>
      <c r="H15" s="59">
        <f t="shared" si="0"/>
        <v>45349</v>
      </c>
      <c r="I15" s="62">
        <f t="shared" si="1"/>
        <v>45349</v>
      </c>
      <c r="J15" s="6"/>
    </row>
    <row r="16" spans="1:10" ht="15.75">
      <c r="A16" s="9" t="s">
        <v>57</v>
      </c>
      <c r="B16" s="8"/>
      <c r="C16" s="8"/>
      <c r="D16" s="73">
        <v>18501</v>
      </c>
      <c r="E16" s="10">
        <v>12</v>
      </c>
      <c r="F16" s="42">
        <v>1</v>
      </c>
      <c r="G16" s="62">
        <v>0</v>
      </c>
      <c r="H16" s="59">
        <f t="shared" si="0"/>
        <v>18501</v>
      </c>
      <c r="I16" s="62">
        <f t="shared" si="1"/>
        <v>18501</v>
      </c>
      <c r="J16" s="6"/>
    </row>
    <row r="17" spans="1:10" ht="15.75">
      <c r="A17" s="8"/>
      <c r="B17" s="8"/>
      <c r="C17" s="8"/>
      <c r="D17" s="8"/>
      <c r="E17" s="10"/>
      <c r="F17" s="10"/>
      <c r="G17" s="35"/>
      <c r="H17" s="59"/>
      <c r="I17" s="62">
        <f t="shared" si="1"/>
        <v>0</v>
      </c>
      <c r="J17" s="6"/>
    </row>
    <row r="18" spans="1:10" ht="15.75">
      <c r="A18" s="9"/>
      <c r="B18" s="8"/>
      <c r="C18" s="8"/>
      <c r="D18" s="13"/>
      <c r="E18" s="11"/>
      <c r="F18" s="14"/>
      <c r="G18" s="62"/>
      <c r="H18" s="60"/>
      <c r="I18" s="62">
        <f t="shared" si="1"/>
        <v>0</v>
      </c>
      <c r="J18" s="6"/>
    </row>
    <row r="19" spans="1:10" ht="15.75">
      <c r="A19" s="8"/>
      <c r="B19" s="8"/>
      <c r="C19" s="8"/>
      <c r="D19" s="8"/>
      <c r="E19" s="10"/>
      <c r="F19" s="10"/>
      <c r="G19" s="35"/>
      <c r="H19" s="59"/>
      <c r="I19" s="62">
        <f t="shared" si="1"/>
        <v>0</v>
      </c>
      <c r="J19" s="6"/>
    </row>
    <row r="20" spans="1:10" ht="16.5" thickBot="1">
      <c r="A20" s="9"/>
      <c r="B20" s="8"/>
      <c r="C20" s="8"/>
      <c r="D20" s="13"/>
      <c r="E20" s="11"/>
      <c r="F20" s="14"/>
      <c r="G20" s="63"/>
      <c r="H20" s="61"/>
      <c r="I20" s="63">
        <f t="shared" si="1"/>
        <v>0</v>
      </c>
      <c r="J20" s="6"/>
    </row>
    <row r="21" spans="1:10" ht="16.5" thickTop="1">
      <c r="A21" s="8"/>
      <c r="B21" s="8"/>
      <c r="C21" s="8"/>
      <c r="D21" s="8"/>
      <c r="E21" s="10"/>
      <c r="F21" s="10"/>
      <c r="G21" s="35">
        <f>SUM(G9:G20)</f>
        <v>204858</v>
      </c>
      <c r="H21" s="35">
        <f>SUM(H9:H20)</f>
        <v>326912</v>
      </c>
      <c r="I21" s="35">
        <f>SUM(I9:I16)</f>
        <v>531770</v>
      </c>
      <c r="J21" s="6"/>
    </row>
    <row r="22" spans="1:10" ht="15.75">
      <c r="A22" s="9"/>
      <c r="B22" s="8"/>
      <c r="C22" s="8"/>
      <c r="D22" s="13"/>
      <c r="E22" s="11"/>
      <c r="F22" s="14"/>
      <c r="G22" s="64"/>
      <c r="H22" s="65"/>
      <c r="I22" s="64"/>
      <c r="J22" s="6"/>
    </row>
    <row r="23" spans="1:10" ht="15.75">
      <c r="A23" s="8"/>
      <c r="B23" s="8"/>
      <c r="C23" s="8"/>
      <c r="D23" s="20" t="s">
        <v>46</v>
      </c>
      <c r="E23" s="10"/>
      <c r="F23" s="23" t="s">
        <v>64</v>
      </c>
      <c r="G23" s="58"/>
      <c r="H23" s="58"/>
      <c r="I23" s="62"/>
      <c r="J23" s="6"/>
    </row>
    <row r="24" spans="1:10" ht="15.75">
      <c r="A24" s="9"/>
      <c r="B24" s="8"/>
      <c r="C24" s="8"/>
      <c r="D24" s="13" t="s">
        <v>60</v>
      </c>
      <c r="E24" s="11"/>
      <c r="F24" s="70">
        <f>I24/$I$21</f>
        <v>0.010999116159241778</v>
      </c>
      <c r="G24" s="46"/>
      <c r="H24" s="47">
        <v>5849</v>
      </c>
      <c r="I24" s="74">
        <f>H24</f>
        <v>5849</v>
      </c>
      <c r="J24" s="6"/>
    </row>
    <row r="25" spans="1:10" ht="15.75">
      <c r="A25" s="8"/>
      <c r="B25" s="8"/>
      <c r="C25" s="8"/>
      <c r="D25" s="8" t="s">
        <v>58</v>
      </c>
      <c r="E25" s="10"/>
      <c r="F25" s="70">
        <f aca="true" t="shared" si="2" ref="F24:F29">I25/$I$21</f>
        <v>0.006286552456889256</v>
      </c>
      <c r="G25" s="44"/>
      <c r="H25" s="45">
        <v>3343</v>
      </c>
      <c r="I25" s="74">
        <f>H25</f>
        <v>3343</v>
      </c>
      <c r="J25" s="6"/>
    </row>
    <row r="26" spans="1:10" ht="15.75">
      <c r="A26" s="9"/>
      <c r="B26" s="8"/>
      <c r="C26" s="8"/>
      <c r="D26" s="13" t="s">
        <v>59</v>
      </c>
      <c r="E26" s="11"/>
      <c r="F26" s="70">
        <f t="shared" si="2"/>
        <v>0.002030953231660304</v>
      </c>
      <c r="G26" s="46"/>
      <c r="H26" s="47">
        <v>1080</v>
      </c>
      <c r="I26" s="74">
        <f>H26</f>
        <v>1080</v>
      </c>
      <c r="J26" s="6"/>
    </row>
    <row r="27" spans="1:10" ht="15.75">
      <c r="A27" s="8"/>
      <c r="B27" s="8"/>
      <c r="C27" s="8"/>
      <c r="D27" s="8" t="s">
        <v>61</v>
      </c>
      <c r="E27" s="8"/>
      <c r="F27" s="70">
        <f t="shared" si="2"/>
        <v>0.1382157699757414</v>
      </c>
      <c r="G27" s="44"/>
      <c r="H27" s="44">
        <f>16517+56982</f>
        <v>73499</v>
      </c>
      <c r="I27" s="74">
        <f>H27</f>
        <v>73499</v>
      </c>
      <c r="J27" s="6"/>
    </row>
    <row r="28" spans="1:10" ht="15.75">
      <c r="A28" s="9"/>
      <c r="B28" s="8"/>
      <c r="C28" s="8"/>
      <c r="D28" s="13" t="s">
        <v>62</v>
      </c>
      <c r="E28" s="11"/>
      <c r="F28" s="70">
        <f t="shared" si="2"/>
        <v>0.07420877447016568</v>
      </c>
      <c r="G28" s="46"/>
      <c r="H28" s="46">
        <v>39462</v>
      </c>
      <c r="I28" s="74">
        <f>H28</f>
        <v>39462</v>
      </c>
      <c r="J28" s="6"/>
    </row>
    <row r="29" spans="1:10" ht="15.75">
      <c r="A29" s="8"/>
      <c r="B29" s="8"/>
      <c r="C29" s="8"/>
      <c r="D29" s="8" t="s">
        <v>63</v>
      </c>
      <c r="E29" s="8"/>
      <c r="F29" s="70">
        <f>I29/$I$21</f>
        <v>0.09020065065723903</v>
      </c>
      <c r="G29" s="44"/>
      <c r="H29" s="44">
        <v>47966</v>
      </c>
      <c r="I29" s="74">
        <f>H29</f>
        <v>47966</v>
      </c>
      <c r="J29" s="6"/>
    </row>
    <row r="30" spans="1:10" ht="15.75">
      <c r="A30" s="8"/>
      <c r="B30" s="8"/>
      <c r="C30" s="8"/>
      <c r="D30" s="8"/>
      <c r="E30" s="8"/>
      <c r="F30" s="8"/>
      <c r="G30" s="53"/>
      <c r="H30" s="53"/>
      <c r="I30" s="62">
        <f>G30+H30</f>
        <v>0</v>
      </c>
      <c r="J30" s="76"/>
    </row>
    <row r="31" spans="1:10" ht="15" customHeight="1">
      <c r="A31" s="8"/>
      <c r="B31" s="8"/>
      <c r="C31" s="8"/>
      <c r="D31" s="8"/>
      <c r="E31" s="8"/>
      <c r="F31" s="8"/>
      <c r="G31" s="55"/>
      <c r="H31" s="55"/>
      <c r="I31" s="62">
        <f>G31+H31</f>
        <v>0</v>
      </c>
      <c r="J31" s="16"/>
    </row>
    <row r="32" spans="1:10" ht="12.75">
      <c r="A32" s="8"/>
      <c r="B32" s="8"/>
      <c r="C32" s="8"/>
      <c r="D32" s="8"/>
      <c r="E32" s="8"/>
      <c r="F32" s="8"/>
      <c r="G32" s="43"/>
      <c r="H32" s="43"/>
      <c r="I32" s="62">
        <f>G32+H32</f>
        <v>0</v>
      </c>
      <c r="J32" s="8"/>
    </row>
    <row r="33" spans="1:10" ht="13.5" thickBot="1">
      <c r="A33" s="8"/>
      <c r="B33" s="8"/>
      <c r="C33" s="8"/>
      <c r="D33" s="9"/>
      <c r="E33" s="11"/>
      <c r="F33" s="10"/>
      <c r="G33" s="48"/>
      <c r="H33" s="48"/>
      <c r="I33" s="63">
        <f>G33+H33</f>
        <v>0</v>
      </c>
      <c r="J33" s="17"/>
    </row>
    <row r="34" spans="1:10" ht="13.5" thickTop="1">
      <c r="A34" s="8"/>
      <c r="B34" s="8"/>
      <c r="C34" s="8"/>
      <c r="D34" s="9" t="s">
        <v>24</v>
      </c>
      <c r="E34" s="9"/>
      <c r="F34" s="71">
        <f>SUM(F24:F29)</f>
        <v>0.32194181695093743</v>
      </c>
      <c r="G34" s="66">
        <f>SUM(G21:G33)</f>
        <v>204858</v>
      </c>
      <c r="H34" s="66">
        <f>SUM(H21:H33)</f>
        <v>498111</v>
      </c>
      <c r="I34" s="75">
        <f>SUM(I21:I33)</f>
        <v>702969</v>
      </c>
      <c r="J34" s="17"/>
    </row>
    <row r="35" spans="1:10" ht="12.75">
      <c r="A35" s="8"/>
      <c r="B35" s="8"/>
      <c r="C35" s="8"/>
      <c r="D35" s="8"/>
      <c r="E35" s="9"/>
      <c r="F35" s="8"/>
      <c r="G35" s="15"/>
      <c r="H35" s="15"/>
      <c r="I35" s="15"/>
      <c r="J35" s="8"/>
    </row>
    <row r="36" spans="1:10" ht="12.75">
      <c r="A36" s="2"/>
      <c r="B36" s="2"/>
      <c r="C36" s="19"/>
      <c r="D36" s="4" t="s">
        <v>45</v>
      </c>
      <c r="E36" s="5" t="str">
        <f>E1</f>
        <v>Multi-Jurisdictional Drug Prosecution Program</v>
      </c>
      <c r="F36" s="2"/>
      <c r="G36" s="2"/>
      <c r="H36" s="2"/>
      <c r="I36" s="2"/>
      <c r="J36" s="2"/>
    </row>
    <row r="37" spans="1:10" ht="12.75">
      <c r="A37" s="2"/>
      <c r="B37" s="2"/>
      <c r="C37" s="19"/>
      <c r="D37" s="4" t="s">
        <v>1</v>
      </c>
      <c r="E37" s="5">
        <f>$E$2</f>
        <v>406023</v>
      </c>
      <c r="F37" s="8"/>
      <c r="G37" s="5"/>
      <c r="H37" s="2"/>
      <c r="I37" s="2"/>
      <c r="J37" s="2"/>
    </row>
    <row r="38" spans="1:10" ht="12.75">
      <c r="A38" s="2"/>
      <c r="B38" s="2"/>
      <c r="C38" s="3"/>
      <c r="D38" s="2"/>
      <c r="E38" s="2"/>
      <c r="F38" s="2"/>
      <c r="G38" s="2"/>
      <c r="H38" s="2"/>
      <c r="I38" s="2"/>
      <c r="J38" s="2"/>
    </row>
    <row r="39" spans="1:10" ht="12.75">
      <c r="A39" s="20"/>
      <c r="B39" s="20"/>
      <c r="C39" s="20"/>
      <c r="D39" s="20"/>
      <c r="E39" s="20"/>
      <c r="F39" s="20"/>
      <c r="G39" s="12" t="s">
        <v>15</v>
      </c>
      <c r="H39" s="12" t="s">
        <v>16</v>
      </c>
      <c r="I39" s="12"/>
      <c r="J39" s="8"/>
    </row>
    <row r="40" spans="1:10" ht="15.75">
      <c r="A40" s="21" t="s">
        <v>25</v>
      </c>
      <c r="B40" s="20"/>
      <c r="C40" s="20"/>
      <c r="D40" s="20"/>
      <c r="E40" s="20"/>
      <c r="F40" s="20"/>
      <c r="G40" s="12" t="s">
        <v>21</v>
      </c>
      <c r="H40" s="12" t="s">
        <v>22</v>
      </c>
      <c r="I40" s="12" t="s">
        <v>23</v>
      </c>
      <c r="J40" s="6"/>
    </row>
    <row r="41" spans="1:10" ht="15.75">
      <c r="A41" s="56" t="s">
        <v>65</v>
      </c>
      <c r="B41" s="8"/>
      <c r="C41" s="8"/>
      <c r="D41" s="8"/>
      <c r="E41" s="8"/>
      <c r="F41" s="8"/>
      <c r="G41" s="43"/>
      <c r="H41" s="43"/>
      <c r="I41" s="43"/>
      <c r="J41" s="6"/>
    </row>
    <row r="42" spans="1:10" ht="15.75">
      <c r="A42" s="10"/>
      <c r="B42" s="10"/>
      <c r="C42" s="8"/>
      <c r="D42" s="10"/>
      <c r="E42" s="10"/>
      <c r="F42" s="10"/>
      <c r="G42" s="35"/>
      <c r="H42" s="59"/>
      <c r="I42" s="62">
        <f>G42+H42</f>
        <v>0</v>
      </c>
      <c r="J42" s="6"/>
    </row>
    <row r="43" spans="1:10" ht="12.75">
      <c r="A43" s="8"/>
      <c r="B43" s="10"/>
      <c r="C43" s="8"/>
      <c r="D43" s="10"/>
      <c r="E43" s="10"/>
      <c r="F43" s="10"/>
      <c r="G43" s="62"/>
      <c r="H43" s="60"/>
      <c r="I43" s="62">
        <f aca="true" t="shared" si="3" ref="I43:I55">G43+H43</f>
        <v>0</v>
      </c>
      <c r="J43" s="8"/>
    </row>
    <row r="44" spans="1:10" ht="12.75">
      <c r="A44" s="8"/>
      <c r="B44" s="8"/>
      <c r="C44" s="8"/>
      <c r="D44" s="8"/>
      <c r="E44" s="8"/>
      <c r="F44" s="8"/>
      <c r="G44" s="35"/>
      <c r="H44" s="59"/>
      <c r="I44" s="62">
        <f t="shared" si="3"/>
        <v>0</v>
      </c>
      <c r="J44" s="8"/>
    </row>
    <row r="45" spans="1:10" ht="12.75">
      <c r="A45" s="8"/>
      <c r="B45" s="8"/>
      <c r="C45" s="8"/>
      <c r="D45" s="8"/>
      <c r="E45" s="10"/>
      <c r="F45" s="10"/>
      <c r="G45" s="62"/>
      <c r="H45" s="60"/>
      <c r="I45" s="62">
        <f t="shared" si="3"/>
        <v>0</v>
      </c>
      <c r="J45" s="8"/>
    </row>
    <row r="46" spans="1:10" ht="12.75">
      <c r="A46" s="8"/>
      <c r="B46" s="8"/>
      <c r="C46" s="8"/>
      <c r="D46" s="8"/>
      <c r="E46" s="10"/>
      <c r="F46" s="10"/>
      <c r="G46" s="35"/>
      <c r="H46" s="60"/>
      <c r="I46" s="62">
        <f t="shared" si="3"/>
        <v>0</v>
      </c>
      <c r="J46" s="8"/>
    </row>
    <row r="47" spans="1:10" ht="12.75">
      <c r="A47" s="8"/>
      <c r="B47" s="8"/>
      <c r="C47" s="8"/>
      <c r="D47" s="8"/>
      <c r="E47" s="8"/>
      <c r="F47" s="8"/>
      <c r="G47" s="62"/>
      <c r="H47" s="60"/>
      <c r="I47" s="62">
        <f t="shared" si="3"/>
        <v>0</v>
      </c>
      <c r="J47" s="8"/>
    </row>
    <row r="48" spans="1:10" ht="12.75">
      <c r="A48" s="8"/>
      <c r="B48" s="8"/>
      <c r="C48" s="8"/>
      <c r="D48" s="8"/>
      <c r="E48" s="8"/>
      <c r="F48" s="8"/>
      <c r="G48" s="35"/>
      <c r="H48" s="59"/>
      <c r="I48" s="62">
        <f t="shared" si="3"/>
        <v>0</v>
      </c>
      <c r="J48" s="8"/>
    </row>
    <row r="49" spans="1:10" ht="12.75">
      <c r="A49" s="8"/>
      <c r="B49" s="8"/>
      <c r="C49" s="8"/>
      <c r="D49" s="8"/>
      <c r="E49" s="8"/>
      <c r="F49" s="8"/>
      <c r="G49" s="62"/>
      <c r="H49" s="60"/>
      <c r="I49" s="62">
        <f t="shared" si="3"/>
        <v>0</v>
      </c>
      <c r="J49" s="8"/>
    </row>
    <row r="50" spans="1:10" ht="12.75">
      <c r="A50" s="8"/>
      <c r="B50" s="8"/>
      <c r="C50" s="8"/>
      <c r="D50" s="8"/>
      <c r="E50" s="8"/>
      <c r="F50" s="8"/>
      <c r="G50" s="35"/>
      <c r="H50" s="59"/>
      <c r="I50" s="62">
        <f t="shared" si="3"/>
        <v>0</v>
      </c>
      <c r="J50" s="8"/>
    </row>
    <row r="51" spans="1:10" ht="12.75">
      <c r="A51" s="8"/>
      <c r="B51" s="8"/>
      <c r="C51" s="8"/>
      <c r="D51" s="8"/>
      <c r="E51" s="8"/>
      <c r="F51" s="8"/>
      <c r="G51" s="62"/>
      <c r="H51" s="60"/>
      <c r="I51" s="62">
        <f t="shared" si="3"/>
        <v>0</v>
      </c>
      <c r="J51" s="8"/>
    </row>
    <row r="52" spans="1:10" ht="12.75">
      <c r="A52" s="8"/>
      <c r="B52" s="8"/>
      <c r="C52" s="8"/>
      <c r="D52" s="8"/>
      <c r="E52" s="8"/>
      <c r="F52" s="8"/>
      <c r="G52" s="35"/>
      <c r="H52" s="59"/>
      <c r="I52" s="62">
        <f t="shared" si="3"/>
        <v>0</v>
      </c>
      <c r="J52" s="8"/>
    </row>
    <row r="53" spans="1:10" ht="12.75">
      <c r="A53" s="8"/>
      <c r="B53" s="8"/>
      <c r="C53" s="8"/>
      <c r="D53" s="8"/>
      <c r="E53" s="8"/>
      <c r="F53" s="8"/>
      <c r="G53" s="62"/>
      <c r="H53" s="60"/>
      <c r="I53" s="62">
        <f t="shared" si="3"/>
        <v>0</v>
      </c>
      <c r="J53" s="8"/>
    </row>
    <row r="54" spans="1:10" ht="12.75">
      <c r="A54" s="8"/>
      <c r="B54" s="8"/>
      <c r="C54" s="8"/>
      <c r="D54" s="8"/>
      <c r="E54" s="8"/>
      <c r="F54" s="8"/>
      <c r="G54" s="35"/>
      <c r="H54" s="59"/>
      <c r="I54" s="62">
        <f t="shared" si="3"/>
        <v>0</v>
      </c>
      <c r="J54" s="8"/>
    </row>
    <row r="55" spans="1:10" ht="13.5" thickBot="1">
      <c r="A55" s="56" t="s">
        <v>48</v>
      </c>
      <c r="B55" s="8"/>
      <c r="C55" s="8"/>
      <c r="D55" s="8"/>
      <c r="E55" s="8"/>
      <c r="F55" s="8"/>
      <c r="G55" s="63"/>
      <c r="H55" s="61"/>
      <c r="I55" s="63">
        <f t="shared" si="3"/>
        <v>0</v>
      </c>
      <c r="J55" s="8"/>
    </row>
    <row r="56" spans="1:10" ht="13.5" thickTop="1">
      <c r="A56" s="8"/>
      <c r="B56" s="8"/>
      <c r="C56" s="8"/>
      <c r="D56" s="9" t="s">
        <v>26</v>
      </c>
      <c r="E56" s="8"/>
      <c r="F56" s="8"/>
      <c r="G56" s="58">
        <f>SUM(G42:G55)</f>
        <v>0</v>
      </c>
      <c r="H56" s="58">
        <f>SUM(H42:H55)</f>
        <v>0</v>
      </c>
      <c r="I56" s="58">
        <f>SUM(I42:I55)</f>
        <v>0</v>
      </c>
      <c r="J56" s="8"/>
    </row>
    <row r="57" spans="1:10" ht="17.25" customHeight="1">
      <c r="A57" s="8"/>
      <c r="B57" s="8"/>
      <c r="C57" s="8"/>
      <c r="E57" s="8"/>
      <c r="F57" s="8"/>
      <c r="G57" s="51"/>
      <c r="H57" s="51"/>
      <c r="I57" s="51"/>
      <c r="J57" s="22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2"/>
      <c r="B59" s="2"/>
      <c r="C59" s="19"/>
      <c r="D59" s="4" t="s">
        <v>45</v>
      </c>
      <c r="E59" s="5" t="str">
        <f>E1</f>
        <v>Multi-Jurisdictional Drug Prosecution Program</v>
      </c>
      <c r="F59" s="2"/>
      <c r="G59" s="2"/>
      <c r="H59" s="2"/>
      <c r="I59" s="2"/>
      <c r="J59" s="2"/>
    </row>
    <row r="60" spans="1:10" ht="12.75">
      <c r="A60" s="2"/>
      <c r="B60" s="2"/>
      <c r="C60" s="19"/>
      <c r="D60" s="4" t="s">
        <v>1</v>
      </c>
      <c r="E60" s="5">
        <f>$E$2</f>
        <v>406023</v>
      </c>
      <c r="F60" s="8"/>
      <c r="G60" s="5"/>
      <c r="H60" s="2"/>
      <c r="I60" s="2"/>
      <c r="J60" s="2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9" t="s">
        <v>27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10"/>
      <c r="C64" s="8"/>
      <c r="D64" s="10"/>
      <c r="E64" s="10"/>
      <c r="F64" s="10"/>
      <c r="G64" s="11" t="s">
        <v>15</v>
      </c>
      <c r="H64" s="11" t="s">
        <v>16</v>
      </c>
      <c r="I64" s="11"/>
      <c r="J64" s="8"/>
    </row>
    <row r="65" spans="1:10" ht="15.75">
      <c r="A65" s="21" t="s">
        <v>28</v>
      </c>
      <c r="B65" s="23"/>
      <c r="C65" s="20"/>
      <c r="D65" s="23"/>
      <c r="E65" s="23"/>
      <c r="F65" s="23"/>
      <c r="G65" s="12" t="s">
        <v>21</v>
      </c>
      <c r="H65" s="12" t="s">
        <v>22</v>
      </c>
      <c r="I65" s="12" t="s">
        <v>23</v>
      </c>
      <c r="J65" s="6"/>
    </row>
    <row r="66" spans="1:10" ht="15.75">
      <c r="A66" s="56" t="s">
        <v>65</v>
      </c>
      <c r="B66" s="8"/>
      <c r="C66" s="8"/>
      <c r="D66" s="8"/>
      <c r="E66" s="8"/>
      <c r="F66" s="8"/>
      <c r="G66" s="43"/>
      <c r="H66" s="43"/>
      <c r="I66" s="43"/>
      <c r="J66" s="6"/>
    </row>
    <row r="67" spans="1:10" ht="15.75">
      <c r="A67" s="10"/>
      <c r="B67" s="8"/>
      <c r="C67" s="8"/>
      <c r="D67" s="8"/>
      <c r="E67" s="10"/>
      <c r="F67" s="10"/>
      <c r="G67" s="35"/>
      <c r="H67" s="59"/>
      <c r="I67" s="62">
        <f>G67+H67</f>
        <v>0</v>
      </c>
      <c r="J67" s="6"/>
    </row>
    <row r="68" spans="1:10" ht="12.75">
      <c r="A68" s="10"/>
      <c r="B68" s="8"/>
      <c r="C68" s="8"/>
      <c r="D68" s="8"/>
      <c r="E68" s="10"/>
      <c r="F68" s="10"/>
      <c r="G68" s="62"/>
      <c r="H68" s="60"/>
      <c r="I68" s="62">
        <f aca="true" t="shared" si="4" ref="I68:I80">G68+H68</f>
        <v>0</v>
      </c>
      <c r="J68" s="8"/>
    </row>
    <row r="69" spans="1:10" ht="12.75">
      <c r="A69" s="10"/>
      <c r="B69" s="8"/>
      <c r="C69" s="8"/>
      <c r="D69" s="8"/>
      <c r="E69" s="10"/>
      <c r="F69" s="10"/>
      <c r="G69" s="35"/>
      <c r="H69" s="59"/>
      <c r="I69" s="62">
        <f t="shared" si="4"/>
        <v>0</v>
      </c>
      <c r="J69" s="8"/>
    </row>
    <row r="70" spans="1:10" ht="12.75">
      <c r="A70" s="10"/>
      <c r="B70" s="8"/>
      <c r="C70" s="8"/>
      <c r="D70" s="8"/>
      <c r="E70" s="10"/>
      <c r="F70" s="10"/>
      <c r="G70" s="62"/>
      <c r="H70" s="60"/>
      <c r="I70" s="62">
        <f t="shared" si="4"/>
        <v>0</v>
      </c>
      <c r="J70" s="8"/>
    </row>
    <row r="71" spans="1:10" ht="12.75">
      <c r="A71" s="10"/>
      <c r="B71" s="8"/>
      <c r="C71" s="8"/>
      <c r="D71" s="8"/>
      <c r="E71" s="10"/>
      <c r="F71" s="10"/>
      <c r="G71" s="35"/>
      <c r="H71" s="60"/>
      <c r="I71" s="62">
        <f t="shared" si="4"/>
        <v>0</v>
      </c>
      <c r="J71" s="8"/>
    </row>
    <row r="72" spans="1:10" ht="12.75">
      <c r="A72" s="10"/>
      <c r="B72" s="8"/>
      <c r="C72" s="8"/>
      <c r="D72" s="8"/>
      <c r="E72" s="10"/>
      <c r="F72" s="10"/>
      <c r="G72" s="62"/>
      <c r="H72" s="60"/>
      <c r="I72" s="62">
        <f t="shared" si="4"/>
        <v>0</v>
      </c>
      <c r="J72" s="8"/>
    </row>
    <row r="73" spans="1:10" ht="12.75">
      <c r="A73" s="10"/>
      <c r="B73" s="8"/>
      <c r="C73" s="8"/>
      <c r="D73" s="8"/>
      <c r="E73" s="10"/>
      <c r="F73" s="10"/>
      <c r="G73" s="35"/>
      <c r="H73" s="59"/>
      <c r="I73" s="62">
        <f t="shared" si="4"/>
        <v>0</v>
      </c>
      <c r="J73" s="8"/>
    </row>
    <row r="74" spans="1:10" ht="12.75">
      <c r="A74" s="10"/>
      <c r="B74" s="8"/>
      <c r="C74" s="8"/>
      <c r="D74" s="8"/>
      <c r="E74" s="10"/>
      <c r="F74" s="10"/>
      <c r="G74" s="62"/>
      <c r="H74" s="60"/>
      <c r="I74" s="62">
        <f t="shared" si="4"/>
        <v>0</v>
      </c>
      <c r="J74" s="8"/>
    </row>
    <row r="75" spans="1:10" ht="12.75">
      <c r="A75" s="10"/>
      <c r="B75" s="8"/>
      <c r="C75" s="8"/>
      <c r="D75" s="8"/>
      <c r="E75" s="8"/>
      <c r="F75" s="8"/>
      <c r="G75" s="35"/>
      <c r="H75" s="59"/>
      <c r="I75" s="62">
        <f t="shared" si="4"/>
        <v>0</v>
      </c>
      <c r="J75" s="8"/>
    </row>
    <row r="76" spans="1:10" ht="12.75">
      <c r="A76" s="10"/>
      <c r="B76" s="8"/>
      <c r="C76" s="8"/>
      <c r="D76" s="8"/>
      <c r="E76" s="8"/>
      <c r="F76" s="8"/>
      <c r="G76" s="62"/>
      <c r="H76" s="60"/>
      <c r="I76" s="62">
        <f t="shared" si="4"/>
        <v>0</v>
      </c>
      <c r="J76" s="8"/>
    </row>
    <row r="77" spans="1:10" ht="12.75">
      <c r="A77" s="8"/>
      <c r="B77" s="8"/>
      <c r="C77" s="8"/>
      <c r="D77" s="8"/>
      <c r="E77" s="8"/>
      <c r="F77" s="8"/>
      <c r="G77" s="35"/>
      <c r="H77" s="59"/>
      <c r="I77" s="62">
        <f t="shared" si="4"/>
        <v>0</v>
      </c>
      <c r="J77" s="8"/>
    </row>
    <row r="78" spans="1:10" ht="12.75">
      <c r="A78" s="8"/>
      <c r="B78" s="8"/>
      <c r="C78" s="8"/>
      <c r="D78" s="8"/>
      <c r="E78" s="8"/>
      <c r="F78" s="8"/>
      <c r="G78" s="62"/>
      <c r="H78" s="60"/>
      <c r="I78" s="62">
        <f t="shared" si="4"/>
        <v>0</v>
      </c>
      <c r="J78" s="8"/>
    </row>
    <row r="79" spans="1:10" ht="12.75">
      <c r="A79" s="8"/>
      <c r="B79" s="8"/>
      <c r="C79" s="8"/>
      <c r="D79" s="8"/>
      <c r="E79" s="8"/>
      <c r="F79" s="8"/>
      <c r="G79" s="35"/>
      <c r="H79" s="59"/>
      <c r="I79" s="62">
        <f t="shared" si="4"/>
        <v>0</v>
      </c>
      <c r="J79" s="8"/>
    </row>
    <row r="80" spans="1:10" ht="13.5" thickBot="1">
      <c r="A80" s="8"/>
      <c r="B80" s="8"/>
      <c r="C80" s="8"/>
      <c r="D80" s="8"/>
      <c r="E80" s="8"/>
      <c r="F80" s="8"/>
      <c r="G80" s="63"/>
      <c r="H80" s="61"/>
      <c r="I80" s="63">
        <f t="shared" si="4"/>
        <v>0</v>
      </c>
      <c r="J80" s="8"/>
    </row>
    <row r="81" spans="1:10" ht="13.5" thickTop="1">
      <c r="A81" s="8"/>
      <c r="B81" s="8"/>
      <c r="C81" s="8"/>
      <c r="D81" s="9" t="s">
        <v>29</v>
      </c>
      <c r="E81" s="8"/>
      <c r="F81" s="8"/>
      <c r="G81" s="58">
        <f>SUM(G67:G80)</f>
        <v>0</v>
      </c>
      <c r="H81" s="58">
        <f>SUM(H67:H80)</f>
        <v>0</v>
      </c>
      <c r="I81" s="58">
        <f>SUM(I67:I80)</f>
        <v>0</v>
      </c>
      <c r="J81" s="8"/>
    </row>
    <row r="82" spans="1:10" ht="12.75">
      <c r="A82" s="8"/>
      <c r="B82" s="8"/>
      <c r="C82" s="8"/>
      <c r="D82" s="8"/>
      <c r="E82" s="8"/>
      <c r="F82" s="8"/>
      <c r="G82" s="50"/>
      <c r="H82" s="49"/>
      <c r="I82" s="50"/>
      <c r="J82" s="8"/>
    </row>
    <row r="83" spans="1:10" ht="15.75" customHeight="1">
      <c r="A83" s="8"/>
      <c r="B83" s="8"/>
      <c r="C83" s="8"/>
      <c r="E83" s="8"/>
      <c r="F83" s="8"/>
      <c r="G83" s="51"/>
      <c r="H83" s="51"/>
      <c r="I83" s="51"/>
      <c r="J83" s="22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10"/>
      <c r="G88" s="8"/>
      <c r="H88" s="8"/>
      <c r="I88" s="8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18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19"/>
      <c r="D91" s="4" t="s">
        <v>45</v>
      </c>
      <c r="E91" s="5" t="str">
        <f>E1</f>
        <v>Multi-Jurisdictional Drug Prosecution Program</v>
      </c>
      <c r="F91" s="2"/>
      <c r="G91" s="2"/>
      <c r="H91" s="2"/>
      <c r="I91" s="2"/>
      <c r="J91" s="2"/>
    </row>
    <row r="92" spans="1:10" ht="12.75">
      <c r="A92" s="2"/>
      <c r="B92" s="2"/>
      <c r="C92" s="19"/>
      <c r="D92" s="4" t="s">
        <v>1</v>
      </c>
      <c r="E92" s="5">
        <f>$E$2</f>
        <v>406023</v>
      </c>
      <c r="F92" s="8"/>
      <c r="G92" s="5"/>
      <c r="H92" s="2"/>
      <c r="I92" s="2"/>
      <c r="J92" s="2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9" t="s">
        <v>30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/>
      <c r="B96" s="10"/>
      <c r="C96" s="8"/>
      <c r="D96" s="10"/>
      <c r="E96" s="10"/>
      <c r="F96" s="10"/>
      <c r="G96" s="11" t="s">
        <v>15</v>
      </c>
      <c r="H96" s="11" t="s">
        <v>16</v>
      </c>
      <c r="I96" s="11"/>
      <c r="J96" s="8"/>
    </row>
    <row r="97" spans="1:10" ht="15.75">
      <c r="A97" s="21" t="s">
        <v>28</v>
      </c>
      <c r="B97" s="23"/>
      <c r="C97" s="20"/>
      <c r="D97" s="23"/>
      <c r="E97" s="23"/>
      <c r="F97" s="23"/>
      <c r="G97" s="12" t="s">
        <v>21</v>
      </c>
      <c r="H97" s="12" t="s">
        <v>22</v>
      </c>
      <c r="I97" s="12" t="s">
        <v>23</v>
      </c>
      <c r="J97" s="6"/>
    </row>
    <row r="98" spans="1:10" ht="15.75">
      <c r="A98" s="56" t="s">
        <v>65</v>
      </c>
      <c r="B98" s="8"/>
      <c r="C98" s="8"/>
      <c r="D98" s="41"/>
      <c r="E98" s="40"/>
      <c r="F98" s="41"/>
      <c r="G98" s="43"/>
      <c r="H98" s="43"/>
      <c r="I98" s="43"/>
      <c r="J98" s="6"/>
    </row>
    <row r="99" spans="1:10" ht="15.75">
      <c r="A99" s="8"/>
      <c r="B99" s="8"/>
      <c r="C99" s="8"/>
      <c r="D99" s="8"/>
      <c r="E99" s="10"/>
      <c r="F99" s="10"/>
      <c r="G99" s="35"/>
      <c r="H99" s="59"/>
      <c r="I99" s="62">
        <f>G99+H99</f>
        <v>0</v>
      </c>
      <c r="J99" s="6"/>
    </row>
    <row r="100" spans="1:10" ht="12.75">
      <c r="A100" s="8"/>
      <c r="B100" s="8"/>
      <c r="C100" s="8"/>
      <c r="D100" s="8"/>
      <c r="E100" s="10"/>
      <c r="F100" s="10"/>
      <c r="G100" s="62"/>
      <c r="H100" s="60"/>
      <c r="I100" s="62">
        <f aca="true" t="shared" si="5" ref="I100:I112">G100+H100</f>
        <v>0</v>
      </c>
      <c r="J100" s="8"/>
    </row>
    <row r="101" spans="1:10" ht="12.75">
      <c r="A101" s="8"/>
      <c r="B101" s="8"/>
      <c r="C101" s="8"/>
      <c r="D101" s="8"/>
      <c r="E101" s="10"/>
      <c r="F101" s="10"/>
      <c r="G101" s="35"/>
      <c r="H101" s="59"/>
      <c r="I101" s="62">
        <f t="shared" si="5"/>
        <v>0</v>
      </c>
      <c r="J101" s="8"/>
    </row>
    <row r="102" spans="1:10" ht="12.75">
      <c r="A102" s="8"/>
      <c r="B102" s="8"/>
      <c r="C102" s="8"/>
      <c r="D102" s="8"/>
      <c r="E102" s="10"/>
      <c r="F102" s="10"/>
      <c r="G102" s="62"/>
      <c r="H102" s="60"/>
      <c r="I102" s="62">
        <f t="shared" si="5"/>
        <v>0</v>
      </c>
      <c r="J102" s="8"/>
    </row>
    <row r="103" spans="1:10" ht="12.75">
      <c r="A103" s="8"/>
      <c r="B103" s="8"/>
      <c r="C103" s="8"/>
      <c r="D103" s="8"/>
      <c r="E103" s="8"/>
      <c r="F103" s="8"/>
      <c r="G103" s="35"/>
      <c r="H103" s="60"/>
      <c r="I103" s="62">
        <f t="shared" si="5"/>
        <v>0</v>
      </c>
      <c r="J103" s="8"/>
    </row>
    <row r="104" spans="1:10" ht="12.75">
      <c r="A104" s="8"/>
      <c r="B104" s="8"/>
      <c r="C104" s="8"/>
      <c r="D104" s="8"/>
      <c r="E104" s="10"/>
      <c r="F104" s="10"/>
      <c r="G104" s="62"/>
      <c r="H104" s="60"/>
      <c r="I104" s="62">
        <f t="shared" si="5"/>
        <v>0</v>
      </c>
      <c r="J104" s="8"/>
    </row>
    <row r="105" spans="1:10" ht="12.75">
      <c r="A105" s="8"/>
      <c r="B105" s="8"/>
      <c r="C105" s="8"/>
      <c r="D105" s="8"/>
      <c r="E105" s="8"/>
      <c r="F105" s="8"/>
      <c r="G105" s="35"/>
      <c r="H105" s="59"/>
      <c r="I105" s="62">
        <f t="shared" si="5"/>
        <v>0</v>
      </c>
      <c r="J105" s="8"/>
    </row>
    <row r="106" spans="1:10" ht="12.75">
      <c r="A106" s="8"/>
      <c r="B106" s="8"/>
      <c r="C106" s="8"/>
      <c r="D106" s="8"/>
      <c r="E106" s="10"/>
      <c r="F106" s="10"/>
      <c r="G106" s="62"/>
      <c r="H106" s="60"/>
      <c r="I106" s="62">
        <f t="shared" si="5"/>
        <v>0</v>
      </c>
      <c r="J106" s="8"/>
    </row>
    <row r="107" spans="1:10" ht="12.75">
      <c r="A107" s="8"/>
      <c r="B107" s="8"/>
      <c r="C107" s="8"/>
      <c r="D107" s="8"/>
      <c r="E107" s="8"/>
      <c r="F107" s="8"/>
      <c r="G107" s="35"/>
      <c r="H107" s="59"/>
      <c r="I107" s="62">
        <f t="shared" si="5"/>
        <v>0</v>
      </c>
      <c r="J107" s="8"/>
    </row>
    <row r="108" spans="1:10" ht="12.75">
      <c r="A108" s="8"/>
      <c r="B108" s="8"/>
      <c r="C108" s="8"/>
      <c r="D108" s="8"/>
      <c r="E108" s="8"/>
      <c r="F108" s="8"/>
      <c r="G108" s="62"/>
      <c r="H108" s="60"/>
      <c r="I108" s="62">
        <f t="shared" si="5"/>
        <v>0</v>
      </c>
      <c r="J108" s="8"/>
    </row>
    <row r="109" spans="1:10" ht="12.75">
      <c r="A109" s="8"/>
      <c r="B109" s="52" t="s">
        <v>31</v>
      </c>
      <c r="C109" s="8"/>
      <c r="D109" s="8"/>
      <c r="E109" s="10"/>
      <c r="F109" s="10"/>
      <c r="G109" s="35"/>
      <c r="H109" s="59"/>
      <c r="I109" s="62">
        <f t="shared" si="5"/>
        <v>0</v>
      </c>
      <c r="J109" s="8"/>
    </row>
    <row r="110" spans="1:10" ht="12.75">
      <c r="A110" s="8"/>
      <c r="B110" s="8"/>
      <c r="C110" s="8"/>
      <c r="D110" s="8"/>
      <c r="E110" s="8"/>
      <c r="F110" s="8"/>
      <c r="G110" s="62"/>
      <c r="H110" s="60"/>
      <c r="I110" s="62">
        <f t="shared" si="5"/>
        <v>0</v>
      </c>
      <c r="J110" s="8"/>
    </row>
    <row r="111" spans="1:10" ht="12.75">
      <c r="A111" s="8"/>
      <c r="B111" s="8"/>
      <c r="C111" s="8"/>
      <c r="E111" s="8"/>
      <c r="F111" s="8"/>
      <c r="G111" s="35"/>
      <c r="H111" s="59"/>
      <c r="I111" s="62">
        <f t="shared" si="5"/>
        <v>0</v>
      </c>
      <c r="J111" s="8"/>
    </row>
    <row r="112" spans="1:10" ht="13.5" thickBot="1">
      <c r="A112" s="8"/>
      <c r="B112" s="8"/>
      <c r="C112" s="8"/>
      <c r="D112" s="8"/>
      <c r="E112" s="8"/>
      <c r="F112" s="8"/>
      <c r="G112" s="63"/>
      <c r="H112" s="61"/>
      <c r="I112" s="63">
        <f t="shared" si="5"/>
        <v>0</v>
      </c>
      <c r="J112" s="8"/>
    </row>
    <row r="113" spans="1:10" ht="13.5" thickTop="1">
      <c r="A113" s="8"/>
      <c r="B113" s="8"/>
      <c r="C113" s="8"/>
      <c r="D113" s="9" t="s">
        <v>32</v>
      </c>
      <c r="E113" s="8"/>
      <c r="F113" s="8"/>
      <c r="G113" s="58">
        <f>SUM(G99:G112)</f>
        <v>0</v>
      </c>
      <c r="H113" s="58">
        <f>SUM(H99:H112)</f>
        <v>0</v>
      </c>
      <c r="I113" s="58">
        <f>SUM(I99:I112)</f>
        <v>0</v>
      </c>
      <c r="J113" s="8"/>
    </row>
    <row r="114" spans="1:10" ht="16.5" customHeight="1">
      <c r="A114" s="8"/>
      <c r="B114" s="8"/>
      <c r="C114" s="8"/>
      <c r="E114" s="8"/>
      <c r="F114" s="8"/>
      <c r="G114" s="51"/>
      <c r="H114" s="51"/>
      <c r="I114" s="51"/>
      <c r="J114" s="22"/>
    </row>
    <row r="115" spans="1:10" ht="12.7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.7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.75">
      <c r="A118" s="8"/>
      <c r="B118" s="8"/>
      <c r="C118" s="8"/>
      <c r="D118" s="8"/>
      <c r="E118" s="8"/>
      <c r="F118" s="10"/>
      <c r="G118" s="8"/>
      <c r="H118" s="8"/>
      <c r="I118" s="8"/>
      <c r="J118" s="8"/>
    </row>
    <row r="119" spans="1:10" ht="12.7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.75">
      <c r="A120" s="18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19"/>
      <c r="D121" s="4" t="s">
        <v>45</v>
      </c>
      <c r="E121" s="5" t="str">
        <f>E1</f>
        <v>Multi-Jurisdictional Drug Prosecution Program</v>
      </c>
      <c r="F121" s="2"/>
      <c r="G121" s="2"/>
      <c r="H121" s="2"/>
      <c r="I121" s="2"/>
      <c r="J121" s="2"/>
    </row>
    <row r="122" spans="1:10" ht="12.75">
      <c r="A122" s="2"/>
      <c r="B122" s="2"/>
      <c r="C122" s="19"/>
      <c r="D122" s="4" t="s">
        <v>1</v>
      </c>
      <c r="E122" s="5">
        <f>$E$2</f>
        <v>406023</v>
      </c>
      <c r="F122" s="8"/>
      <c r="G122" s="5"/>
      <c r="H122" s="2"/>
      <c r="I122" s="2"/>
      <c r="J122" s="2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9" t="s">
        <v>33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20"/>
      <c r="B126" s="23"/>
      <c r="C126" s="20"/>
      <c r="D126" s="23"/>
      <c r="E126" s="23"/>
      <c r="F126" s="23"/>
      <c r="G126" s="12" t="s">
        <v>15</v>
      </c>
      <c r="H126" s="12" t="s">
        <v>16</v>
      </c>
      <c r="I126" s="12"/>
      <c r="J126" s="8"/>
    </row>
    <row r="127" spans="1:10" ht="15.75">
      <c r="A127" s="21" t="s">
        <v>28</v>
      </c>
      <c r="B127" s="20"/>
      <c r="C127" s="20"/>
      <c r="D127" s="23"/>
      <c r="E127" s="23"/>
      <c r="F127" s="23"/>
      <c r="G127" s="12" t="s">
        <v>21</v>
      </c>
      <c r="H127" s="12" t="s">
        <v>22</v>
      </c>
      <c r="I127" s="12" t="s">
        <v>23</v>
      </c>
      <c r="J127" s="6"/>
    </row>
    <row r="128" spans="1:10" ht="15.75">
      <c r="A128" s="56" t="s">
        <v>65</v>
      </c>
      <c r="B128" s="8"/>
      <c r="C128" s="8"/>
      <c r="D128" s="41"/>
      <c r="E128" s="41"/>
      <c r="F128" s="41"/>
      <c r="G128" s="43"/>
      <c r="H128" s="43"/>
      <c r="I128" s="43"/>
      <c r="J128" s="6"/>
    </row>
    <row r="129" spans="1:10" ht="15.75">
      <c r="A129" s="8"/>
      <c r="B129" s="8"/>
      <c r="C129" s="8"/>
      <c r="D129" s="40"/>
      <c r="E129" s="10"/>
      <c r="F129" s="42"/>
      <c r="G129" s="35"/>
      <c r="H129" s="59"/>
      <c r="I129" s="62">
        <f>G129+H129</f>
        <v>0</v>
      </c>
      <c r="J129" s="6"/>
    </row>
    <row r="130" spans="1:10" ht="15.75">
      <c r="A130" s="8"/>
      <c r="B130" s="8"/>
      <c r="C130" s="8"/>
      <c r="D130" s="40"/>
      <c r="E130" s="10"/>
      <c r="F130" s="42"/>
      <c r="G130" s="62"/>
      <c r="H130" s="60"/>
      <c r="I130" s="62">
        <f aca="true" t="shared" si="6" ref="I130:I142">G130+H130</f>
        <v>0</v>
      </c>
      <c r="J130" s="6"/>
    </row>
    <row r="131" spans="1:10" ht="15.75">
      <c r="A131" s="8"/>
      <c r="B131" s="8"/>
      <c r="C131" s="8"/>
      <c r="D131" s="40"/>
      <c r="E131" s="10"/>
      <c r="F131" s="42"/>
      <c r="G131" s="35"/>
      <c r="H131" s="59"/>
      <c r="I131" s="62">
        <f t="shared" si="6"/>
        <v>0</v>
      </c>
      <c r="J131" s="6"/>
    </row>
    <row r="132" spans="1:10" ht="15.75">
      <c r="A132" s="8"/>
      <c r="B132" s="8"/>
      <c r="C132" s="8"/>
      <c r="D132" s="8"/>
      <c r="E132" s="10"/>
      <c r="F132" s="10"/>
      <c r="G132" s="62"/>
      <c r="H132" s="60"/>
      <c r="I132" s="62">
        <f t="shared" si="6"/>
        <v>0</v>
      </c>
      <c r="J132" s="6"/>
    </row>
    <row r="133" spans="1:10" ht="15.75">
      <c r="A133" s="8"/>
      <c r="B133" s="8"/>
      <c r="C133" s="8"/>
      <c r="D133" s="8"/>
      <c r="E133" s="10"/>
      <c r="F133" s="10"/>
      <c r="G133" s="35"/>
      <c r="H133" s="60"/>
      <c r="I133" s="62">
        <f t="shared" si="6"/>
        <v>0</v>
      </c>
      <c r="J133" s="6"/>
    </row>
    <row r="134" spans="1:10" ht="15.75">
      <c r="A134" s="8"/>
      <c r="B134" s="8"/>
      <c r="C134" s="8"/>
      <c r="D134" s="8"/>
      <c r="E134" s="10"/>
      <c r="F134" s="10"/>
      <c r="G134" s="62"/>
      <c r="H134" s="60"/>
      <c r="I134" s="62">
        <f t="shared" si="6"/>
        <v>0</v>
      </c>
      <c r="J134" s="6"/>
    </row>
    <row r="135" spans="1:10" ht="15.75">
      <c r="A135" s="8"/>
      <c r="B135" s="8"/>
      <c r="C135" s="8"/>
      <c r="D135" s="8"/>
      <c r="E135" s="10"/>
      <c r="F135" s="10"/>
      <c r="G135" s="35"/>
      <c r="H135" s="59"/>
      <c r="I135" s="62">
        <f t="shared" si="6"/>
        <v>0</v>
      </c>
      <c r="J135" s="6"/>
    </row>
    <row r="136" spans="1:10" ht="15.75">
      <c r="A136" s="8"/>
      <c r="B136" s="8"/>
      <c r="C136" s="8"/>
      <c r="D136" s="8"/>
      <c r="E136" s="10"/>
      <c r="F136" s="10"/>
      <c r="G136" s="62"/>
      <c r="H136" s="60"/>
      <c r="I136" s="62">
        <f t="shared" si="6"/>
        <v>0</v>
      </c>
      <c r="J136" s="6"/>
    </row>
    <row r="137" spans="1:10" ht="15.75">
      <c r="A137" s="8"/>
      <c r="B137" s="8"/>
      <c r="C137" s="8"/>
      <c r="D137" s="8"/>
      <c r="E137" s="10"/>
      <c r="F137" s="10"/>
      <c r="G137" s="35"/>
      <c r="H137" s="59"/>
      <c r="I137" s="62">
        <f t="shared" si="6"/>
        <v>0</v>
      </c>
      <c r="J137" s="6"/>
    </row>
    <row r="138" spans="1:10" ht="15.75">
      <c r="A138" s="8"/>
      <c r="B138" s="8"/>
      <c r="C138" s="8"/>
      <c r="D138" s="8"/>
      <c r="E138" s="8"/>
      <c r="F138" s="8"/>
      <c r="G138" s="62"/>
      <c r="H138" s="60"/>
      <c r="I138" s="62">
        <f t="shared" si="6"/>
        <v>0</v>
      </c>
      <c r="J138" s="6"/>
    </row>
    <row r="139" spans="1:10" ht="12.75">
      <c r="A139" s="8"/>
      <c r="B139" s="8"/>
      <c r="C139" s="8"/>
      <c r="D139" s="8"/>
      <c r="E139" s="8"/>
      <c r="F139" s="8"/>
      <c r="G139" s="35"/>
      <c r="H139" s="59"/>
      <c r="I139" s="62">
        <f t="shared" si="6"/>
        <v>0</v>
      </c>
      <c r="J139" s="15"/>
    </row>
    <row r="140" spans="1:10" ht="12.75">
      <c r="A140" s="8"/>
      <c r="B140" s="8"/>
      <c r="C140" s="8"/>
      <c r="D140" s="8"/>
      <c r="E140" s="8"/>
      <c r="F140" s="8"/>
      <c r="G140" s="62"/>
      <c r="H140" s="60"/>
      <c r="I140" s="62">
        <f t="shared" si="6"/>
        <v>0</v>
      </c>
      <c r="J140" s="15"/>
    </row>
    <row r="141" spans="1:10" ht="12.75">
      <c r="A141" s="8"/>
      <c r="B141" s="8"/>
      <c r="C141" s="8"/>
      <c r="D141" s="8"/>
      <c r="E141" s="8"/>
      <c r="F141" s="8"/>
      <c r="G141" s="35"/>
      <c r="H141" s="59"/>
      <c r="I141" s="62">
        <f t="shared" si="6"/>
        <v>0</v>
      </c>
      <c r="J141" s="15"/>
    </row>
    <row r="142" spans="1:10" ht="13.5" thickBot="1">
      <c r="A142" s="8"/>
      <c r="B142" s="8"/>
      <c r="C142" s="8"/>
      <c r="D142" s="8"/>
      <c r="E142" s="8"/>
      <c r="F142" s="8"/>
      <c r="G142" s="63"/>
      <c r="H142" s="61"/>
      <c r="I142" s="63">
        <f t="shared" si="6"/>
        <v>0</v>
      </c>
      <c r="J142" s="15"/>
    </row>
    <row r="143" spans="1:10" ht="13.5" thickTop="1">
      <c r="A143" s="8"/>
      <c r="B143" s="8"/>
      <c r="C143" s="8"/>
      <c r="D143" s="8"/>
      <c r="E143" s="8"/>
      <c r="F143" s="67" t="s">
        <v>34</v>
      </c>
      <c r="G143" s="58">
        <f>SUM(G129:G142)</f>
        <v>0</v>
      </c>
      <c r="H143" s="58">
        <f>SUM(H129:H142)</f>
        <v>0</v>
      </c>
      <c r="I143" s="58">
        <f>SUM(I129:I142)</f>
        <v>0</v>
      </c>
      <c r="J143" s="15"/>
    </row>
    <row r="144" spans="1:10" ht="12.75">
      <c r="A144" s="56" t="s">
        <v>48</v>
      </c>
      <c r="B144" s="8"/>
      <c r="C144" s="8"/>
      <c r="D144" s="8"/>
      <c r="E144" s="8"/>
      <c r="F144" s="8"/>
      <c r="G144" s="53"/>
      <c r="H144" s="53"/>
      <c r="I144" s="43"/>
      <c r="J144" s="15"/>
    </row>
    <row r="145" spans="1:10" ht="12.75">
      <c r="A145" s="8"/>
      <c r="B145" s="8"/>
      <c r="C145" s="8"/>
      <c r="D145" s="8"/>
      <c r="E145" s="8"/>
      <c r="F145" s="8"/>
      <c r="G145" s="53"/>
      <c r="H145" s="53"/>
      <c r="I145" s="50"/>
      <c r="J145" s="15"/>
    </row>
    <row r="146" spans="1:10" ht="15" customHeight="1">
      <c r="A146" s="8"/>
      <c r="B146" s="8"/>
      <c r="C146" s="8"/>
      <c r="D146" s="8"/>
      <c r="F146" s="8"/>
      <c r="G146" s="51"/>
      <c r="H146" s="55"/>
      <c r="I146" s="51"/>
      <c r="J146" s="25"/>
    </row>
    <row r="147" spans="1:10" ht="12.75">
      <c r="A147" s="18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19"/>
      <c r="D148" s="4" t="s">
        <v>45</v>
      </c>
      <c r="E148" s="5" t="str">
        <f>E1</f>
        <v>Multi-Jurisdictional Drug Prosecution Program</v>
      </c>
      <c r="F148" s="2"/>
      <c r="G148" s="2"/>
      <c r="H148" s="2"/>
      <c r="I148" s="2"/>
      <c r="J148" s="2"/>
    </row>
    <row r="149" spans="1:10" ht="12.75">
      <c r="A149" s="2"/>
      <c r="B149" s="2"/>
      <c r="C149" s="19"/>
      <c r="D149" s="4" t="s">
        <v>1</v>
      </c>
      <c r="E149" s="5">
        <f>$E$2</f>
        <v>406023</v>
      </c>
      <c r="F149" s="8"/>
      <c r="G149" s="5"/>
      <c r="H149" s="2"/>
      <c r="I149" s="2"/>
      <c r="J149" s="2"/>
    </row>
    <row r="150" spans="1:10" ht="12.7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9" t="s">
        <v>35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56" t="s">
        <v>65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8"/>
      <c r="B153" s="10"/>
      <c r="C153" s="8"/>
      <c r="D153" s="10"/>
      <c r="E153" s="10"/>
      <c r="F153" s="10"/>
      <c r="G153" s="11" t="s">
        <v>15</v>
      </c>
      <c r="H153" s="11" t="s">
        <v>16</v>
      </c>
      <c r="I153" s="11"/>
      <c r="J153" s="8"/>
    </row>
    <row r="154" spans="1:10" ht="15.75">
      <c r="A154" s="8"/>
      <c r="B154" s="21" t="s">
        <v>28</v>
      </c>
      <c r="C154" s="20"/>
      <c r="D154" s="23"/>
      <c r="E154" s="23"/>
      <c r="F154" s="23"/>
      <c r="G154" s="12" t="s">
        <v>21</v>
      </c>
      <c r="H154" s="12" t="s">
        <v>22</v>
      </c>
      <c r="I154" s="12" t="s">
        <v>23</v>
      </c>
      <c r="J154" s="6"/>
    </row>
    <row r="155" spans="1:10" ht="15.75">
      <c r="A155" s="8"/>
      <c r="B155" s="8"/>
      <c r="C155" s="8"/>
      <c r="D155" s="8"/>
      <c r="E155" s="8"/>
      <c r="F155" s="8"/>
      <c r="G155" s="43"/>
      <c r="H155" s="43"/>
      <c r="I155" s="43"/>
      <c r="J155" s="6"/>
    </row>
    <row r="156" spans="1:10" ht="15.75">
      <c r="A156" s="8" t="s">
        <v>47</v>
      </c>
      <c r="B156" s="8"/>
      <c r="C156" s="8"/>
      <c r="D156" s="8"/>
      <c r="E156" s="10"/>
      <c r="F156" s="10"/>
      <c r="G156" s="35"/>
      <c r="H156" s="59"/>
      <c r="I156" s="62">
        <f>G156+H156</f>
        <v>0</v>
      </c>
      <c r="J156" s="6"/>
    </row>
    <row r="157" spans="1:10" ht="15.75">
      <c r="A157" s="8"/>
      <c r="B157" s="8"/>
      <c r="C157" s="8"/>
      <c r="D157" s="8"/>
      <c r="E157" s="10"/>
      <c r="F157" s="10"/>
      <c r="G157" s="62"/>
      <c r="H157" s="60"/>
      <c r="I157" s="62">
        <f aca="true" t="shared" si="7" ref="I157:I169">G157+H157</f>
        <v>0</v>
      </c>
      <c r="J157" s="6"/>
    </row>
    <row r="158" spans="1:10" ht="15.75">
      <c r="A158" s="8"/>
      <c r="B158" s="8"/>
      <c r="C158" s="8"/>
      <c r="D158" s="8"/>
      <c r="E158" s="10"/>
      <c r="F158" s="10"/>
      <c r="G158" s="35"/>
      <c r="H158" s="59"/>
      <c r="I158" s="62">
        <f t="shared" si="7"/>
        <v>0</v>
      </c>
      <c r="J158" s="6"/>
    </row>
    <row r="159" spans="1:10" ht="12.75">
      <c r="A159" s="8"/>
      <c r="B159" s="8"/>
      <c r="C159" s="8"/>
      <c r="D159" s="8"/>
      <c r="E159" s="10"/>
      <c r="F159" s="10"/>
      <c r="G159" s="62"/>
      <c r="H159" s="60"/>
      <c r="I159" s="62">
        <f t="shared" si="7"/>
        <v>0</v>
      </c>
      <c r="J159" s="8"/>
    </row>
    <row r="160" spans="1:10" ht="12.75">
      <c r="A160" s="8"/>
      <c r="B160" s="8"/>
      <c r="C160" s="8"/>
      <c r="D160" s="8"/>
      <c r="E160" s="10"/>
      <c r="F160" s="10"/>
      <c r="G160" s="35"/>
      <c r="H160" s="60"/>
      <c r="I160" s="62">
        <f t="shared" si="7"/>
        <v>0</v>
      </c>
      <c r="J160" s="8"/>
    </row>
    <row r="161" spans="1:10" ht="12.75">
      <c r="A161" s="8"/>
      <c r="B161" s="8"/>
      <c r="C161" s="8"/>
      <c r="D161" s="8"/>
      <c r="E161" s="10"/>
      <c r="F161" s="10"/>
      <c r="G161" s="62"/>
      <c r="H161" s="60"/>
      <c r="I161" s="62">
        <f t="shared" si="7"/>
        <v>0</v>
      </c>
      <c r="J161" s="8"/>
    </row>
    <row r="162" spans="1:10" ht="12.75">
      <c r="A162" s="8"/>
      <c r="B162" s="8"/>
      <c r="C162" s="8"/>
      <c r="D162" s="8"/>
      <c r="E162" s="10"/>
      <c r="F162" s="10"/>
      <c r="G162" s="35"/>
      <c r="H162" s="59"/>
      <c r="I162" s="62">
        <f t="shared" si="7"/>
        <v>0</v>
      </c>
      <c r="J162" s="8"/>
    </row>
    <row r="163" spans="1:10" ht="12.75">
      <c r="A163" s="8"/>
      <c r="B163" s="8"/>
      <c r="C163" s="8"/>
      <c r="D163" s="8"/>
      <c r="E163" s="10"/>
      <c r="F163" s="10"/>
      <c r="G163" s="62"/>
      <c r="H163" s="60"/>
      <c r="I163" s="62">
        <f t="shared" si="7"/>
        <v>0</v>
      </c>
      <c r="J163" s="8"/>
    </row>
    <row r="164" spans="1:10" ht="12.75">
      <c r="A164" s="8"/>
      <c r="B164" s="8"/>
      <c r="C164" s="8"/>
      <c r="D164" s="8"/>
      <c r="E164" s="10"/>
      <c r="F164" s="10"/>
      <c r="G164" s="35"/>
      <c r="H164" s="59"/>
      <c r="I164" s="62">
        <f t="shared" si="7"/>
        <v>0</v>
      </c>
      <c r="J164" s="8"/>
    </row>
    <row r="165" spans="1:10" ht="12.75">
      <c r="A165" s="8"/>
      <c r="B165" s="8"/>
      <c r="C165" s="8"/>
      <c r="D165" s="8"/>
      <c r="E165" s="8"/>
      <c r="F165" s="8"/>
      <c r="G165" s="62"/>
      <c r="H165" s="60"/>
      <c r="I165" s="62">
        <f t="shared" si="7"/>
        <v>0</v>
      </c>
      <c r="J165" s="8"/>
    </row>
    <row r="166" spans="1:10" ht="12.75">
      <c r="A166" s="8"/>
      <c r="B166" s="8"/>
      <c r="C166" s="8"/>
      <c r="D166" s="8"/>
      <c r="E166" s="8"/>
      <c r="F166" s="8"/>
      <c r="G166" s="35"/>
      <c r="H166" s="59"/>
      <c r="I166" s="62">
        <f t="shared" si="7"/>
        <v>0</v>
      </c>
      <c r="J166" s="8"/>
    </row>
    <row r="167" spans="1:10" ht="12.75">
      <c r="A167" s="8"/>
      <c r="B167" s="8"/>
      <c r="C167" s="8"/>
      <c r="D167" s="8"/>
      <c r="E167" s="8"/>
      <c r="F167" s="8"/>
      <c r="G167" s="62"/>
      <c r="H167" s="60"/>
      <c r="I167" s="62">
        <f t="shared" si="7"/>
        <v>0</v>
      </c>
      <c r="J167" s="8"/>
    </row>
    <row r="168" spans="1:10" ht="12.75">
      <c r="A168" s="8"/>
      <c r="B168" s="8"/>
      <c r="C168" s="8"/>
      <c r="D168" s="8"/>
      <c r="E168" s="8"/>
      <c r="F168" s="8"/>
      <c r="G168" s="35"/>
      <c r="H168" s="59"/>
      <c r="I168" s="62">
        <f t="shared" si="7"/>
        <v>0</v>
      </c>
      <c r="J168" s="8"/>
    </row>
    <row r="169" spans="1:10" ht="13.5" thickBot="1">
      <c r="A169" s="8"/>
      <c r="B169" s="8"/>
      <c r="C169" s="8"/>
      <c r="D169" s="8"/>
      <c r="E169" s="8"/>
      <c r="F169" s="8"/>
      <c r="G169" s="63"/>
      <c r="H169" s="61"/>
      <c r="I169" s="63">
        <f t="shared" si="7"/>
        <v>0</v>
      </c>
      <c r="J169" s="8"/>
    </row>
    <row r="170" spans="1:10" ht="13.5" thickTop="1">
      <c r="A170" s="8"/>
      <c r="B170" s="8"/>
      <c r="C170" s="8"/>
      <c r="D170" s="8"/>
      <c r="E170" s="9" t="s">
        <v>36</v>
      </c>
      <c r="F170" s="8"/>
      <c r="G170" s="58">
        <f>SUM(G156:G169)</f>
        <v>0</v>
      </c>
      <c r="H170" s="58">
        <f>SUM(H156:H169)</f>
        <v>0</v>
      </c>
      <c r="I170" s="58">
        <f>SUM(I156:I169)</f>
        <v>0</v>
      </c>
      <c r="J170" s="8"/>
    </row>
    <row r="171" spans="1:10" ht="12.75">
      <c r="A171" s="8"/>
      <c r="B171" s="8"/>
      <c r="C171" s="8"/>
      <c r="D171" s="8"/>
      <c r="E171" s="8"/>
      <c r="F171" s="8"/>
      <c r="G171" s="50"/>
      <c r="H171" s="50"/>
      <c r="I171" s="43"/>
      <c r="J171" s="8"/>
    </row>
    <row r="172" spans="1:10" ht="12.75">
      <c r="A172" s="8"/>
      <c r="B172" s="8"/>
      <c r="C172" s="8"/>
      <c r="D172" s="8"/>
      <c r="E172" s="8"/>
      <c r="F172" s="8"/>
      <c r="G172" s="50"/>
      <c r="H172" s="50"/>
      <c r="I172" s="50"/>
      <c r="J172" s="8"/>
    </row>
    <row r="173" spans="1:10" ht="14.25" customHeight="1">
      <c r="A173" s="8"/>
      <c r="B173" s="8"/>
      <c r="C173" s="8"/>
      <c r="D173" s="8"/>
      <c r="F173" s="8"/>
      <c r="G173" s="51"/>
      <c r="H173" s="55"/>
      <c r="I173" s="51"/>
      <c r="J173" s="26"/>
    </row>
    <row r="174" spans="1:10" ht="12.7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2.7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2.75">
      <c r="A178" s="18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19"/>
      <c r="D179" s="4" t="s">
        <v>45</v>
      </c>
      <c r="E179" s="5" t="str">
        <f>E1</f>
        <v>Multi-Jurisdictional Drug Prosecution Program</v>
      </c>
      <c r="F179" s="2"/>
      <c r="G179" s="2"/>
      <c r="H179" s="2"/>
      <c r="I179" s="2"/>
      <c r="J179" s="2"/>
    </row>
    <row r="180" spans="1:10" ht="12.75">
      <c r="A180" s="2"/>
      <c r="B180" s="2"/>
      <c r="C180" s="19"/>
      <c r="D180" s="4" t="s">
        <v>1</v>
      </c>
      <c r="E180" s="5">
        <f>$E$2</f>
        <v>406023</v>
      </c>
      <c r="F180" s="8"/>
      <c r="G180" s="5"/>
      <c r="H180" s="2"/>
      <c r="I180" s="2"/>
      <c r="J180" s="2"/>
    </row>
    <row r="181" spans="1:10" ht="12.7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2.7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8"/>
      <c r="B184" s="10"/>
      <c r="C184" s="9" t="s">
        <v>10</v>
      </c>
      <c r="D184" s="10"/>
      <c r="E184" s="10"/>
      <c r="F184" s="10"/>
      <c r="G184" s="11" t="s">
        <v>15</v>
      </c>
      <c r="H184" s="11" t="s">
        <v>16</v>
      </c>
      <c r="I184" s="11"/>
      <c r="J184" s="8"/>
    </row>
    <row r="185" spans="1:10" ht="15.75">
      <c r="A185" s="8"/>
      <c r="B185" s="10"/>
      <c r="C185" s="10"/>
      <c r="D185" s="10"/>
      <c r="E185" s="10"/>
      <c r="F185" s="10"/>
      <c r="G185" s="11" t="s">
        <v>21</v>
      </c>
      <c r="H185" s="11" t="s">
        <v>22</v>
      </c>
      <c r="I185" s="11" t="s">
        <v>23</v>
      </c>
      <c r="J185" s="6"/>
    </row>
    <row r="186" spans="1:10" ht="15.75">
      <c r="A186" s="8"/>
      <c r="B186" s="8"/>
      <c r="C186" s="8"/>
      <c r="D186" s="8"/>
      <c r="E186" s="8"/>
      <c r="F186" s="8"/>
      <c r="G186" s="8"/>
      <c r="H186" s="8"/>
      <c r="I186" s="8"/>
      <c r="J186" s="6"/>
    </row>
    <row r="187" spans="1:10" ht="15.75">
      <c r="A187" s="9" t="s">
        <v>37</v>
      </c>
      <c r="B187" s="8"/>
      <c r="C187" s="8"/>
      <c r="D187" s="8"/>
      <c r="E187" s="10"/>
      <c r="F187" s="10"/>
      <c r="G187" s="35">
        <f>G34</f>
        <v>204858</v>
      </c>
      <c r="H187" s="35">
        <f>H34</f>
        <v>498111</v>
      </c>
      <c r="I187" s="35">
        <f>I34</f>
        <v>702969</v>
      </c>
      <c r="J187" s="6"/>
    </row>
    <row r="188" spans="1:10" ht="15.75">
      <c r="A188" s="8"/>
      <c r="B188" s="8"/>
      <c r="C188" s="8"/>
      <c r="D188" s="8"/>
      <c r="E188" s="10"/>
      <c r="F188" s="10"/>
      <c r="G188" s="36"/>
      <c r="H188" s="36"/>
      <c r="I188" s="36"/>
      <c r="J188" s="6"/>
    </row>
    <row r="189" spans="1:10" ht="15.75">
      <c r="A189" s="9" t="s">
        <v>38</v>
      </c>
      <c r="B189" s="8"/>
      <c r="C189" s="8"/>
      <c r="D189" s="8"/>
      <c r="E189" s="10"/>
      <c r="F189" s="10"/>
      <c r="G189" s="35">
        <f>G56</f>
        <v>0</v>
      </c>
      <c r="H189" s="35">
        <f>H56</f>
        <v>0</v>
      </c>
      <c r="I189" s="35">
        <f>I56</f>
        <v>0</v>
      </c>
      <c r="J189" s="6"/>
    </row>
    <row r="190" spans="1:10" ht="15.75">
      <c r="A190" s="8"/>
      <c r="B190" s="8"/>
      <c r="C190" s="8"/>
      <c r="D190" s="8"/>
      <c r="E190" s="10"/>
      <c r="F190" s="10"/>
      <c r="G190" s="36"/>
      <c r="H190" s="36"/>
      <c r="I190" s="36"/>
      <c r="J190" s="6"/>
    </row>
    <row r="191" spans="1:10" ht="15.75">
      <c r="A191" s="9" t="s">
        <v>39</v>
      </c>
      <c r="B191" s="8"/>
      <c r="C191" s="8"/>
      <c r="D191" s="8"/>
      <c r="E191" s="10"/>
      <c r="F191" s="10"/>
      <c r="G191" s="35">
        <f>G81</f>
        <v>0</v>
      </c>
      <c r="H191" s="35">
        <f>H81</f>
        <v>0</v>
      </c>
      <c r="I191" s="35">
        <f>I81</f>
        <v>0</v>
      </c>
      <c r="J191" s="6"/>
    </row>
    <row r="192" spans="1:10" ht="15.75">
      <c r="A192" s="8"/>
      <c r="B192" s="8"/>
      <c r="C192" s="8"/>
      <c r="D192" s="8"/>
      <c r="E192" s="10"/>
      <c r="F192" s="10"/>
      <c r="G192" s="36"/>
      <c r="H192" s="36"/>
      <c r="I192" s="36"/>
      <c r="J192" s="6"/>
    </row>
    <row r="193" spans="1:10" ht="15.75">
      <c r="A193" s="9" t="s">
        <v>40</v>
      </c>
      <c r="B193" s="8"/>
      <c r="C193" s="8"/>
      <c r="D193" s="8"/>
      <c r="E193" s="10"/>
      <c r="F193" s="10"/>
      <c r="G193" s="35">
        <f>G113</f>
        <v>0</v>
      </c>
      <c r="H193" s="35">
        <f>H113</f>
        <v>0</v>
      </c>
      <c r="I193" s="35">
        <f>I113</f>
        <v>0</v>
      </c>
      <c r="J193" s="6"/>
    </row>
    <row r="194" spans="1:10" ht="15.75">
      <c r="A194" s="8"/>
      <c r="B194" s="8"/>
      <c r="C194" s="8"/>
      <c r="D194" s="8"/>
      <c r="E194" s="8"/>
      <c r="F194" s="8"/>
      <c r="G194" s="36"/>
      <c r="H194" s="36"/>
      <c r="I194" s="36"/>
      <c r="J194" s="6"/>
    </row>
    <row r="195" spans="1:10" ht="15.75">
      <c r="A195" s="9" t="s">
        <v>41</v>
      </c>
      <c r="B195" s="8"/>
      <c r="C195" s="8"/>
      <c r="D195" s="8"/>
      <c r="E195" s="8"/>
      <c r="F195" s="8"/>
      <c r="G195" s="35">
        <f>G143</f>
        <v>0</v>
      </c>
      <c r="H195" s="35">
        <f>H143</f>
        <v>0</v>
      </c>
      <c r="I195" s="35">
        <f>I143</f>
        <v>0</v>
      </c>
      <c r="J195" s="6"/>
    </row>
    <row r="196" spans="1:10" ht="15.75">
      <c r="A196" s="8"/>
      <c r="B196" s="8"/>
      <c r="C196" s="8"/>
      <c r="D196" s="8"/>
      <c r="E196" s="8"/>
      <c r="F196" s="8"/>
      <c r="G196" s="36"/>
      <c r="H196" s="36"/>
      <c r="I196" s="36"/>
      <c r="J196" s="6"/>
    </row>
    <row r="197" spans="1:10" ht="15.75">
      <c r="A197" s="9" t="s">
        <v>42</v>
      </c>
      <c r="B197" s="8"/>
      <c r="C197" s="8"/>
      <c r="D197" s="8"/>
      <c r="E197" s="8"/>
      <c r="F197" s="8"/>
      <c r="G197" s="68">
        <f>G170</f>
        <v>0</v>
      </c>
      <c r="H197" s="68">
        <f>H170</f>
        <v>0</v>
      </c>
      <c r="I197" s="68">
        <f>I170</f>
        <v>0</v>
      </c>
      <c r="J197" s="6"/>
    </row>
    <row r="198" spans="1:10" ht="12.75">
      <c r="A198" s="8"/>
      <c r="B198" s="8"/>
      <c r="C198" s="8"/>
      <c r="D198" s="8"/>
      <c r="E198" s="8"/>
      <c r="F198" s="8"/>
      <c r="G198" s="36"/>
      <c r="H198" s="36"/>
      <c r="I198" s="36"/>
      <c r="J198" s="8"/>
    </row>
    <row r="199" spans="1:10" ht="13.5" thickBot="1">
      <c r="A199" s="8"/>
      <c r="B199" s="8"/>
      <c r="C199" s="8"/>
      <c r="D199" s="8"/>
      <c r="E199" s="8"/>
      <c r="F199" s="8"/>
      <c r="G199" s="54"/>
      <c r="H199" s="54"/>
      <c r="I199" s="54"/>
      <c r="J199" s="8"/>
    </row>
    <row r="200" spans="1:10" ht="15" customHeight="1" thickTop="1">
      <c r="A200" s="8"/>
      <c r="B200" s="8"/>
      <c r="C200" s="9" t="s">
        <v>43</v>
      </c>
      <c r="D200" s="8"/>
      <c r="E200" s="8"/>
      <c r="F200" s="8"/>
      <c r="G200" s="69">
        <f>SUM(G187:G199)</f>
        <v>204858</v>
      </c>
      <c r="H200" s="69">
        <f>SUM(H187:H199)</f>
        <v>498111</v>
      </c>
      <c r="I200" s="69">
        <f>SUM(I187:I199)</f>
        <v>702969</v>
      </c>
      <c r="J200" s="27"/>
    </row>
    <row r="201" spans="1:10" ht="12.75">
      <c r="A201" s="8"/>
      <c r="B201" s="8"/>
      <c r="C201" s="8"/>
      <c r="D201" s="8"/>
      <c r="E201" s="8"/>
      <c r="F201" s="8"/>
      <c r="G201" s="8"/>
      <c r="H201" s="2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28"/>
      <c r="I202" s="8"/>
      <c r="J202" s="8"/>
    </row>
    <row r="203" spans="1:10" ht="12.75">
      <c r="A203" s="8"/>
      <c r="B203" s="8"/>
      <c r="C203" s="8"/>
      <c r="D203" s="8"/>
      <c r="E203" s="8"/>
      <c r="F203" s="10"/>
      <c r="G203" s="8"/>
      <c r="H203" s="8" t="s">
        <v>44</v>
      </c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</sheetData>
  <printOptions/>
  <pageMargins left="0.29" right="0.33" top="0.44" bottom="0.5" header="0.22" footer="0.24"/>
  <pageSetup horizontalDpi="300" verticalDpi="300" orientation="landscape" r:id="rId1"/>
  <headerFooter alignWithMargins="0">
    <oddHeader>&amp;L&amp;"Times New Roman,Bold"Exhibit B - Budget&amp;C&amp;"Times New Roman,Bold"
</oddHeader>
    <oddFooter>&amp;C&amp;"Times New Roman,Bold"Illinois Criminal Justice Information Authority 
&amp;D&amp;R&amp;"Times New Roman,Bold"&amp;11B&amp;P+1</oddFooter>
  </headerFooter>
  <rowBreaks count="7" manualBreakCount="7">
    <brk id="35" max="255" man="1"/>
    <brk id="57" max="255" man="1"/>
    <brk id="89" max="255" man="1"/>
    <brk id="119" max="255" man="1"/>
    <brk id="146" max="255" man="1"/>
    <brk id="177" max="255" man="1"/>
    <brk id="21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Goldman</dc:creator>
  <cp:keywords/>
  <dc:description/>
  <cp:lastModifiedBy>Susannah Huber</cp:lastModifiedBy>
  <cp:lastPrinted>2008-07-29T16:33:13Z</cp:lastPrinted>
  <dcterms:created xsi:type="dcterms:W3CDTF">1997-02-25T15:23:40Z</dcterms:created>
  <dcterms:modified xsi:type="dcterms:W3CDTF">2008-07-29T16:33:34Z</dcterms:modified>
  <cp:category/>
  <cp:version/>
  <cp:contentType/>
  <cp:contentStatus/>
</cp:coreProperties>
</file>